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vatranovam\Downloads\"/>
    </mc:Choice>
  </mc:AlternateContent>
  <xr:revisionPtr revIDLastSave="0" documentId="13_ncr:1_{50BCC5D1-0B88-417B-BF4A-CF3C7A171C7D}" xr6:coauthVersionLast="47" xr6:coauthVersionMax="47" xr10:uidLastSave="{00000000-0000-0000-0000-000000000000}"/>
  <bookViews>
    <workbookView xWindow="1080" yWindow="1080" windowWidth="25650" windowHeight="14100" xr2:uid="{00000000-000D-0000-FFFF-FFFF00000000}"/>
  </bookViews>
  <sheets>
    <sheet name="Projekt" sheetId="1" r:id="rId1"/>
    <sheet name="Odpisy" sheetId="4" r:id="rId2"/>
    <sheet name="Rozpis Fixné a Var.náklady" sheetId="7" r:id="rId3"/>
    <sheet name="Náklady" sheetId="2" r:id="rId4"/>
    <sheet name="Výnosy" sheetId="3" r:id="rId5"/>
    <sheet name="CASHFLOW" sheetId="5" r:id="rId6"/>
    <sheet name="Zhrnutie" sheetId="6" r:id="rId7"/>
    <sheet name="Vysvetlivky" sheetId="8" r:id="rId8"/>
  </sheets>
  <calcPr calcId="191029" iterateDelta="1E-4"/>
</workbook>
</file>

<file path=xl/calcChain.xml><?xml version="1.0" encoding="utf-8"?>
<calcChain xmlns="http://schemas.openxmlformats.org/spreadsheetml/2006/main">
  <c r="B2" i="6" l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2" i="5"/>
  <c r="B5" i="6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" i="4"/>
  <c r="B18" i="7"/>
  <c r="C2" i="2" s="1"/>
  <c r="B8" i="7"/>
  <c r="B2" i="2" s="1"/>
  <c r="B3" i="2" s="1"/>
  <c r="D3" i="2" l="1"/>
  <c r="C3" i="5" s="1"/>
  <c r="D3" i="5" s="1"/>
  <c r="B4" i="2"/>
  <c r="D2" i="2"/>
  <c r="C2" i="5" s="1"/>
  <c r="D2" i="5" l="1"/>
  <c r="B5" i="2"/>
  <c r="D4" i="2"/>
  <c r="C4" i="5" s="1"/>
  <c r="D4" i="5" l="1"/>
  <c r="D5" i="2"/>
  <c r="C5" i="5" s="1"/>
  <c r="B6" i="2"/>
  <c r="D5" i="5" l="1"/>
  <c r="D6" i="2"/>
  <c r="C6" i="5" s="1"/>
  <c r="B7" i="2"/>
  <c r="D6" i="5" l="1"/>
  <c r="B8" i="2"/>
  <c r="D7" i="2"/>
  <c r="C7" i="5" s="1"/>
  <c r="D7" i="5" s="1"/>
  <c r="D8" i="2" l="1"/>
  <c r="C8" i="5" s="1"/>
  <c r="B9" i="2"/>
  <c r="D8" i="5" l="1"/>
  <c r="D9" i="2"/>
  <c r="C9" i="5" s="1"/>
  <c r="D9" i="5" s="1"/>
  <c r="B10" i="2"/>
  <c r="B11" i="2" l="1"/>
  <c r="D10" i="2"/>
  <c r="C10" i="5" s="1"/>
  <c r="D10" i="5" s="1"/>
  <c r="D11" i="2" l="1"/>
  <c r="C11" i="5" s="1"/>
  <c r="D11" i="5" s="1"/>
  <c r="B12" i="2"/>
  <c r="D12" i="2" l="1"/>
  <c r="C12" i="5" s="1"/>
  <c r="D12" i="5" s="1"/>
  <c r="B13" i="2"/>
  <c r="B14" i="2" l="1"/>
  <c r="D13" i="2"/>
  <c r="C13" i="5" s="1"/>
  <c r="D13" i="5" s="1"/>
  <c r="D14" i="2" l="1"/>
  <c r="C14" i="5" s="1"/>
  <c r="D14" i="5" s="1"/>
  <c r="B15" i="2"/>
  <c r="D15" i="2" l="1"/>
  <c r="C15" i="5" s="1"/>
  <c r="D15" i="5" s="1"/>
  <c r="B16" i="2"/>
  <c r="B17" i="2" l="1"/>
  <c r="D16" i="2"/>
  <c r="C16" i="5" s="1"/>
  <c r="D16" i="5" s="1"/>
  <c r="D17" i="2" l="1"/>
  <c r="C17" i="5" s="1"/>
  <c r="D17" i="5" s="1"/>
  <c r="B18" i="2"/>
  <c r="D18" i="2" l="1"/>
  <c r="C18" i="5" s="1"/>
  <c r="D18" i="5" s="1"/>
  <c r="B19" i="2"/>
  <c r="D19" i="2" l="1"/>
  <c r="C19" i="5" s="1"/>
  <c r="D19" i="5" s="1"/>
  <c r="B20" i="2"/>
  <c r="B21" i="2" l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D20" i="2"/>
  <c r="C20" i="5" s="1"/>
  <c r="D20" i="5" s="1"/>
  <c r="D32" i="2" l="1"/>
  <c r="C32" i="5" s="1"/>
  <c r="D32" i="5" s="1"/>
  <c r="B33" i="2"/>
  <c r="D21" i="2"/>
  <c r="C21" i="5" s="1"/>
  <c r="D21" i="5" s="1"/>
  <c r="D33" i="2" l="1"/>
  <c r="C33" i="5" s="1"/>
  <c r="D33" i="5" s="1"/>
  <c r="B34" i="2"/>
  <c r="D22" i="2"/>
  <c r="C22" i="5" s="1"/>
  <c r="D22" i="5" s="1"/>
  <c r="D34" i="2" l="1"/>
  <c r="C34" i="5" s="1"/>
  <c r="D34" i="5" s="1"/>
  <c r="B35" i="2"/>
  <c r="D23" i="2"/>
  <c r="C23" i="5" s="1"/>
  <c r="D23" i="5" s="1"/>
  <c r="D35" i="2" l="1"/>
  <c r="C35" i="5" s="1"/>
  <c r="D35" i="5" s="1"/>
  <c r="B36" i="2"/>
  <c r="D24" i="2"/>
  <c r="C24" i="5" s="1"/>
  <c r="D24" i="5" s="1"/>
  <c r="D36" i="2" l="1"/>
  <c r="C36" i="5" s="1"/>
  <c r="D36" i="5" s="1"/>
  <c r="B37" i="2"/>
  <c r="D25" i="2"/>
  <c r="C25" i="5" s="1"/>
  <c r="D37" i="2" l="1"/>
  <c r="C37" i="5" s="1"/>
  <c r="D37" i="5" s="1"/>
  <c r="B38" i="2"/>
  <c r="D26" i="2"/>
  <c r="C26" i="5" s="1"/>
  <c r="D25" i="5"/>
  <c r="D38" i="2" l="1"/>
  <c r="C38" i="5" s="1"/>
  <c r="D38" i="5" s="1"/>
  <c r="B39" i="2"/>
  <c r="D27" i="2"/>
  <c r="C27" i="5" s="1"/>
  <c r="D27" i="5" s="1"/>
  <c r="D26" i="5"/>
  <c r="D39" i="2" l="1"/>
  <c r="C39" i="5" s="1"/>
  <c r="D39" i="5" s="1"/>
  <c r="B40" i="2"/>
  <c r="D28" i="2"/>
  <c r="C28" i="5" s="1"/>
  <c r="D40" i="2" l="1"/>
  <c r="C40" i="5" s="1"/>
  <c r="D40" i="5" s="1"/>
  <c r="B41" i="2"/>
  <c r="D41" i="2" s="1"/>
  <c r="C41" i="5" s="1"/>
  <c r="D28" i="5"/>
  <c r="D29" i="2"/>
  <c r="C29" i="5" s="1"/>
  <c r="D41" i="5" l="1"/>
  <c r="D31" i="2"/>
  <c r="C31" i="5" s="1"/>
  <c r="D31" i="5" s="1"/>
  <c r="D30" i="2"/>
  <c r="C30" i="5" s="1"/>
  <c r="B3" i="6" s="1"/>
  <c r="D29" i="5"/>
  <c r="D30" i="5" l="1"/>
  <c r="B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jonekovam</author>
  </authors>
  <commentList>
    <comment ref="A5" authorId="0" shapeId="0" xr:uid="{4FFACA54-477A-4EE0-9A3C-7703BE27646B}">
      <text>
        <r>
          <rPr>
            <b/>
            <sz val="9"/>
            <color indexed="81"/>
            <rFont val="Segoe UI"/>
            <charset val="1"/>
          </rPr>
          <t>jonekovam:</t>
        </r>
        <r>
          <rPr>
            <sz val="9"/>
            <color indexed="81"/>
            <rFont val="Segoe UI"/>
            <charset val="1"/>
          </rPr>
          <t xml:space="preserve">
Obdobie účtovného odpisovania infraštruktúry
</t>
        </r>
      </text>
    </comment>
    <comment ref="A6" authorId="0" shapeId="0" xr:uid="{161A389B-DBEC-4D5A-8D65-A17F61A542F8}">
      <text>
        <r>
          <rPr>
            <b/>
            <sz val="9"/>
            <color indexed="81"/>
            <rFont val="Segoe UI"/>
            <charset val="1"/>
          </rPr>
          <t>jonekovam:</t>
        </r>
        <r>
          <rPr>
            <sz val="9"/>
            <color indexed="81"/>
            <rFont val="Segoe UI"/>
            <charset val="1"/>
          </rPr>
          <t xml:space="preserve">
dotácia + vlastné zdroje spolufinancovania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jonekovam</author>
  </authors>
  <commentList>
    <comment ref="A1" authorId="0" shapeId="0" xr:uid="{11EC8791-BABD-4BEB-9CD7-DB91A4BEB99D}">
      <text>
        <r>
          <rPr>
            <b/>
            <sz val="9"/>
            <color indexed="81"/>
            <rFont val="Segoe UI"/>
            <charset val="1"/>
          </rPr>
          <t>jonekovam:</t>
        </r>
        <r>
          <rPr>
            <sz val="9"/>
            <color indexed="81"/>
            <rFont val="Segoe UI"/>
            <charset val="1"/>
          </rPr>
          <t xml:space="preserve">
Rok uvedenia do prevádzky</t>
        </r>
      </text>
    </comment>
    <comment ref="B2" authorId="0" shapeId="0" xr:uid="{81250855-EA32-4D27-A6EB-E51A7CD5A9A0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-obdobie účtovného odpisovania infraštruktúry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jonekovam</author>
  </authors>
  <commentList>
    <comment ref="B2" authorId="0" shapeId="0" xr:uid="{E6A1BCE9-E568-4B75-BAA3-8639825D3545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ročné fixné náklady B8 zo záložky  Rozpis Fixné a variabilné náklady</t>
        </r>
      </text>
    </comment>
    <comment ref="C2" authorId="0" shapeId="0" xr:uid="{C27948A0-7275-46B8-8FBE-BCCE775F3549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ročné variabilné náklady B18 zo záložky  Rozpis Fixné a variabilné náklady</t>
        </r>
      </text>
    </comment>
    <comment ref="B3" authorId="0" shapeId="0" xr:uid="{60092E1A-EB39-4FC4-A023-320FBFC9191F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odhad ročných nákladov- navýšené o infláciu</t>
        </r>
      </text>
    </comment>
    <comment ref="C3" authorId="0" shapeId="0" xr:uid="{53449EDC-AA22-4217-B68C-8C5E22B0D7B5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odhadované variabilné náklady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jonekovam</author>
  </authors>
  <commentList>
    <comment ref="B2" authorId="0" shapeId="0" xr:uid="{D7C8EB43-0006-45A8-B45D-2CD1638CCEF1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Pozri v záložke "Vysvetlivky"
- doplniť za obdobie účtovného odpisovania infraštruktúry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jonekovam</author>
  </authors>
  <commentList>
    <comment ref="A1" authorId="0" shapeId="0" xr:uid="{B5C2A17E-A494-4AEA-933E-1DCCCD69A5EC}">
      <text>
        <r>
          <rPr>
            <b/>
            <sz val="9"/>
            <color indexed="81"/>
            <rFont val="Segoe UI"/>
            <charset val="1"/>
          </rPr>
          <t>jonekovam:</t>
        </r>
        <r>
          <rPr>
            <sz val="9"/>
            <color indexed="81"/>
            <rFont val="Segoe UI"/>
            <charset val="1"/>
          </rPr>
          <t xml:space="preserve">
Rok uvedenia do prevádzky (napr. 2026, alebo až od roku 2027)</t>
        </r>
      </text>
    </comment>
    <comment ref="B1" authorId="0" shapeId="0" xr:uid="{BB05E34D-05EE-44F4-B5F5-7F70B9D935EA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k 1.7.2026 zverejnená diskontná sadzba 2,71 %</t>
        </r>
      </text>
    </comment>
    <comment ref="C1" authorId="0" shapeId="0" xr:uid="{624F2CAB-9C46-4054-B949-839687BF3257}">
      <text>
        <r>
          <rPr>
            <b/>
            <sz val="9"/>
            <color indexed="81"/>
            <rFont val="Segoe UI"/>
            <family val="2"/>
            <charset val="238"/>
          </rPr>
          <t>jonekovam:</t>
        </r>
        <r>
          <rPr>
            <sz val="9"/>
            <color indexed="81"/>
            <rFont val="Segoe UI"/>
            <family val="2"/>
            <charset val="238"/>
          </rPr>
          <t xml:space="preserve">
k 1.7.2026 zverejnená diskontná sadzba 2,71 %</t>
        </r>
      </text>
    </comment>
  </commentList>
</comments>
</file>

<file path=xl/sharedStrings.xml><?xml version="1.0" encoding="utf-8"?>
<sst xmlns="http://schemas.openxmlformats.org/spreadsheetml/2006/main" count="64" uniqueCount="60">
  <si>
    <t>Parameter</t>
  </si>
  <si>
    <t>Rok</t>
  </si>
  <si>
    <t>Odpisy</t>
  </si>
  <si>
    <t>Vynosy</t>
  </si>
  <si>
    <t>Typ infraštruktúry</t>
  </si>
  <si>
    <t>Extrémne zvýšené náklady na čistenie interiéru či amfiteátra po masových podujatiach.</t>
  </si>
  <si>
    <t>Externá SBS (bezpečnostná služba), požiarna asistenčná hliadka, zdravotná služba.</t>
  </si>
  <si>
    <t>Technické zabezpečenie:</t>
  </si>
  <si>
    <t>Odpad:</t>
  </si>
  <si>
    <t>Náklady na opravu vandalizmu (polámané lavičky v amfiteátri, poškodené interiéry).</t>
  </si>
  <si>
    <t>Spotreba elektriny pri svetelnej a zvukovej réžii, prenájom dodatočnej techniky či pódií.</t>
  </si>
  <si>
    <t>Poplatky za mimoriadny odvoz odpadu a čistenie okolia areálu.</t>
  </si>
  <si>
    <t>Výnosy vznikajúce pri prevádzke budovy</t>
  </si>
  <si>
    <t>Náklady vznikajúce pri prevádzke infraštruktúry</t>
  </si>
  <si>
    <t>Do záložky "Náklady" je potrebné doplniť odhadované ročné prevádzkové náklady (fixné a variabilné) za celé obdobie účtovného odpisovania infraštruktúry</t>
  </si>
  <si>
    <t>Do záložky "Výnosy" je potrebné doplniť odhadované ročné výnosy: z predaja lístkov, prenájmu infraštruktúry, poskytovania služieb za celé obdobie účtovného odpisovania infraštruktúry</t>
  </si>
  <si>
    <t xml:space="preserve">Administratíva </t>
  </si>
  <si>
    <t>Mzdy pre interných zamestnancov (správca, údržbár, upratovačka, technici); poistenie nehnuteľnosti (voči živelným pohromám a zodpovednosti za škodu); daň z nehnuteľnosti; poplatky za telekomunikačné služby (dispečing, internet).</t>
  </si>
  <si>
    <t>Technická správa a údržba</t>
  </si>
  <si>
    <t>Energetické náklady</t>
  </si>
  <si>
    <t>Elektrická energia (osvetlenie, technológie, HVAC); teplo na vykurovanie; plyn; vodné a stočné; zrážková voda (odvod dažďovej vody).</t>
  </si>
  <si>
    <t>Pravidelné revízie (VTZ), servisné zmluvy (výťahy, vzduchotechnika, MaR – meranie a regulácia), nákup spotrebného materiálu, drobné opravy, havarijná služba.</t>
  </si>
  <si>
    <t xml:space="preserve">Infraprevádzka </t>
  </si>
  <si>
    <t>Upratovacie služby a hygiena; deratizácia a dezinsekcia; nepretržitá strážna služba (SBS) alebo recepcia; manažment odpadu; letná a zimná údržba exteriéru; starostlivosť o zeleň; stravovanie (ak budova zahŕňa kantínu, bufet alebo automaty na kávu a občerstvenie, správca zabezpečuje prevádzkovateľov týchto služieb a kontroluje ich úroveň).</t>
  </si>
  <si>
    <t xml:space="preserve">Upratovanie a dezinfekcia: </t>
  </si>
  <si>
    <t xml:space="preserve">Služby počas podujatí: </t>
  </si>
  <si>
    <t xml:space="preserve">Opravy poškodení: </t>
  </si>
  <si>
    <t>Finančné ukazovateľa</t>
  </si>
  <si>
    <t>Doba odpisovania (v rokoch)</t>
  </si>
  <si>
    <t>Rok uvedenia do prevádzky</t>
  </si>
  <si>
    <t>Číslo projektu</t>
  </si>
  <si>
    <t>F náklady 1. rok</t>
  </si>
  <si>
    <t>V náklady 1. rok</t>
  </si>
  <si>
    <t xml:space="preserve">      - Pri 20-ročnom odpisovaní infraštruktúry uveďte odhad prevádzkových nákladov a výnosov za celé toto obdobie po jednotlivých rokoch</t>
  </si>
  <si>
    <t>Suma</t>
  </si>
  <si>
    <t>Poznámka k vypĺňaniu tabuľky</t>
  </si>
  <si>
    <r>
      <rPr>
        <b/>
        <i/>
        <sz val="11"/>
        <rFont val="Calibri"/>
        <family val="2"/>
        <scheme val="minor"/>
      </rPr>
      <t>Žlté bunky</t>
    </r>
    <r>
      <rPr>
        <sz val="11"/>
        <rFont val="Calibri"/>
        <family val="2"/>
        <scheme val="minor"/>
      </rPr>
      <t xml:space="preserve"> – vyplní žiadateľ.</t>
    </r>
  </si>
  <si>
    <r>
      <rPr>
        <b/>
        <i/>
        <sz val="11"/>
        <rFont val="Calibri"/>
        <family val="2"/>
        <scheme val="minor"/>
      </rPr>
      <t>Modré bunky</t>
    </r>
    <r>
      <rPr>
        <sz val="11"/>
        <rFont val="Calibri"/>
        <family val="2"/>
        <scheme val="minor"/>
      </rPr>
      <t xml:space="preserve"> – obsahujú automatický výpočet, nevypĺňajú sa.</t>
    </r>
  </si>
  <si>
    <r>
      <rPr>
        <b/>
        <i/>
        <sz val="11"/>
        <color theme="1"/>
        <rFont val="Calibri"/>
        <family val="2"/>
        <charset val="238"/>
        <scheme val="minor"/>
      </rPr>
      <t>Oranžové bunky</t>
    </r>
    <r>
      <rPr>
        <sz val="11"/>
        <color theme="1"/>
        <rFont val="Calibri"/>
        <family val="2"/>
        <scheme val="minor"/>
      </rPr>
      <t xml:space="preserve"> – obsahujú prednastavený vzorec s možnosťou editovania</t>
    </r>
  </si>
  <si>
    <r>
      <t xml:space="preserve">príklad: GBER_infrastructure_model_CISLOPROJEKTU zmeňte na </t>
    </r>
    <r>
      <rPr>
        <b/>
        <sz val="11"/>
        <color theme="1"/>
        <rFont val="Calibri"/>
        <family val="2"/>
        <charset val="238"/>
        <scheme val="minor"/>
      </rPr>
      <t>GBER_infrastructure_model_26-640-12345</t>
    </r>
  </si>
  <si>
    <t>Doplnenie čísla projektu</t>
  </si>
  <si>
    <r>
      <t>P</t>
    </r>
    <r>
      <rPr>
        <sz val="11"/>
        <color theme="1"/>
        <rFont val="Calibri"/>
        <family val="2"/>
        <scheme val="minor"/>
      </rPr>
      <t>o vyplnení a uložení súboru premenujte súbor - nahraďte text v názve súboru "CISLOPROJEKTU" reálnym číslom vášho projektu</t>
    </r>
    <r>
      <rPr>
        <sz val="11"/>
        <color theme="1"/>
        <rFont val="Calibri"/>
        <family val="2"/>
        <charset val="238"/>
        <scheme val="minor"/>
      </rPr>
      <t>,</t>
    </r>
  </si>
  <si>
    <t>Investičné náklady (dotácia)</t>
  </si>
  <si>
    <t>Fixné náklady bez DPH</t>
  </si>
  <si>
    <t>Variabilné náklady bez DPH</t>
  </si>
  <si>
    <t>Spolu prevádzkové náklady bez DPH</t>
  </si>
  <si>
    <r>
      <t xml:space="preserve">Fixné náklady </t>
    </r>
    <r>
      <rPr>
        <sz val="12"/>
        <color theme="1"/>
        <rFont val="Calibri"/>
        <family val="2"/>
        <charset val="238"/>
        <scheme val="minor"/>
      </rPr>
      <t>(stále)</t>
    </r>
    <r>
      <rPr>
        <b/>
        <sz val="12"/>
        <color theme="1"/>
        <rFont val="Calibri"/>
        <family val="2"/>
        <charset val="238"/>
        <scheme val="minor"/>
      </rPr>
      <t xml:space="preserve"> bez DPH</t>
    </r>
  </si>
  <si>
    <t>(závislé od počtu podujatí)</t>
  </si>
  <si>
    <t>Variabilné náklady  bez DPH</t>
  </si>
  <si>
    <t>Diskontované výnosy</t>
  </si>
  <si>
    <t>Diskontované náklady</t>
  </si>
  <si>
    <t>Variabilné náklady spolu bez DPH:</t>
  </si>
  <si>
    <t xml:space="preserve">Spolu fixné náklady bez DPH: </t>
  </si>
  <si>
    <t>https://www.antimon.gov.sk/data/files/3073_2026_06_22-ht373-lms-reference-rate-slovakia_sk.pdf?csrt=1155746962568111495</t>
  </si>
  <si>
    <t>Diskontovaný prevádzkový zisk</t>
  </si>
  <si>
    <t>Spolu - prevádzkové diskontované výnosy</t>
  </si>
  <si>
    <t>Spolu - prevádzkové diskontované náklady</t>
  </si>
  <si>
    <t>Prevádzkový diskontovaný zisk</t>
  </si>
  <si>
    <t>Diskontná sadzba</t>
  </si>
  <si>
    <t>Celkové náklady na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</si>
</sst>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5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164" fontId="0" fillId="0" borderId="0" xfId="0" applyNumberFormat="1"/>
    <xf numFmtId="0" fontId="12" fillId="0" borderId="0" xfId="0" applyFont="1"/>
    <xf numFmtId="4" fontId="12" fillId="0" borderId="0" xfId="0" applyNumberFormat="1" applyFont="1"/>
    <xf numFmtId="9" fontId="12" fillId="0" borderId="0" xfId="0" applyNumberFormat="1" applyFont="1"/>
    <xf numFmtId="164" fontId="12" fillId="0" borderId="0" xfId="0" applyNumberFormat="1" applyFont="1"/>
    <xf numFmtId="0" fontId="7" fillId="0" borderId="0" xfId="0" applyFont="1"/>
    <xf numFmtId="0" fontId="14" fillId="0" borderId="1" xfId="0" applyFont="1" applyBorder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0" fontId="20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7" fillId="0" borderId="6" xfId="0" applyFont="1" applyBorder="1"/>
    <xf numFmtId="0" fontId="7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9" fillId="2" borderId="4" xfId="0" applyFont="1" applyFill="1" applyBorder="1"/>
    <xf numFmtId="0" fontId="7" fillId="2" borderId="6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5" fillId="2" borderId="4" xfId="0" applyFont="1" applyFill="1" applyBorder="1"/>
    <xf numFmtId="0" fontId="15" fillId="2" borderId="5" xfId="0" applyFont="1" applyFill="1" applyBorder="1"/>
    <xf numFmtId="0" fontId="7" fillId="2" borderId="6" xfId="0" applyFont="1" applyFill="1" applyBorder="1"/>
    <xf numFmtId="0" fontId="6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9" fillId="0" borderId="4" xfId="0" applyFont="1" applyBorder="1"/>
    <xf numFmtId="0" fontId="6" fillId="0" borderId="12" xfId="0" applyFont="1" applyBorder="1"/>
    <xf numFmtId="0" fontId="6" fillId="0" borderId="7" xfId="0" applyFont="1" applyBorder="1"/>
    <xf numFmtId="0" fontId="13" fillId="0" borderId="15" xfId="0" applyFont="1" applyBorder="1"/>
    <xf numFmtId="0" fontId="6" fillId="0" borderId="12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16" fillId="0" borderId="0" xfId="0" applyFont="1"/>
    <xf numFmtId="0" fontId="5" fillId="0" borderId="0" xfId="0" applyFont="1"/>
    <xf numFmtId="0" fontId="24" fillId="0" borderId="0" xfId="0" applyFont="1"/>
    <xf numFmtId="4" fontId="24" fillId="0" borderId="0" xfId="0" applyNumberFormat="1" applyFont="1"/>
    <xf numFmtId="0" fontId="8" fillId="0" borderId="2" xfId="0" applyFont="1" applyBorder="1"/>
    <xf numFmtId="0" fontId="0" fillId="0" borderId="2" xfId="0" applyBorder="1"/>
    <xf numFmtId="164" fontId="0" fillId="2" borderId="0" xfId="0" applyNumberFormat="1" applyFill="1"/>
    <xf numFmtId="0" fontId="25" fillId="0" borderId="0" xfId="0" applyFont="1"/>
    <xf numFmtId="0" fontId="25" fillId="4" borderId="0" xfId="0" applyFont="1" applyFill="1"/>
    <xf numFmtId="0" fontId="26" fillId="3" borderId="0" xfId="0" applyFont="1" applyFill="1"/>
    <xf numFmtId="164" fontId="15" fillId="4" borderId="5" xfId="0" applyNumberFormat="1" applyFont="1" applyFill="1" applyBorder="1"/>
    <xf numFmtId="164" fontId="9" fillId="4" borderId="5" xfId="0" applyNumberFormat="1" applyFont="1" applyFill="1" applyBorder="1"/>
    <xf numFmtId="164" fontId="0" fillId="4" borderId="0" xfId="0" applyNumberFormat="1" applyFill="1"/>
    <xf numFmtId="0" fontId="0" fillId="3" borderId="2" xfId="0" applyFill="1" applyBorder="1" applyAlignment="1" applyProtection="1">
      <alignment horizontal="right"/>
      <protection locked="0"/>
    </xf>
    <xf numFmtId="0" fontId="0" fillId="3" borderId="2" xfId="0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13" fillId="3" borderId="13" xfId="0" applyNumberFormat="1" applyFont="1" applyFill="1" applyBorder="1" applyProtection="1">
      <protection locked="0"/>
    </xf>
    <xf numFmtId="164" fontId="13" fillId="3" borderId="2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4" fillId="3" borderId="13" xfId="0" applyNumberFormat="1" applyFont="1" applyFill="1" applyBorder="1" applyAlignment="1" applyProtection="1">
      <alignment vertical="top"/>
      <protection locked="0"/>
    </xf>
    <xf numFmtId="164" fontId="4" fillId="3" borderId="2" xfId="0" applyNumberFormat="1" applyFont="1" applyFill="1" applyBorder="1" applyAlignment="1" applyProtection="1">
      <alignment vertical="top"/>
      <protection locked="0"/>
    </xf>
    <xf numFmtId="164" fontId="4" fillId="3" borderId="10" xfId="0" applyNumberFormat="1" applyFont="1" applyFill="1" applyBorder="1" applyAlignment="1" applyProtection="1">
      <alignment vertical="top"/>
      <protection locked="0"/>
    </xf>
    <xf numFmtId="164" fontId="0" fillId="5" borderId="0" xfId="0" applyNumberFormat="1" applyFill="1" applyProtection="1">
      <protection locked="0"/>
    </xf>
    <xf numFmtId="0" fontId="3" fillId="5" borderId="0" xfId="0" applyFont="1" applyFill="1"/>
    <xf numFmtId="0" fontId="2" fillId="0" borderId="0" xfId="0" applyFont="1" applyAlignment="1">
      <alignment wrapText="1"/>
    </xf>
    <xf numFmtId="0" fontId="28" fillId="0" borderId="0" xfId="0" applyFont="1" applyAlignment="1">
      <alignment wrapText="1"/>
    </xf>
    <xf numFmtId="164" fontId="8" fillId="0" borderId="0" xfId="0" applyNumberFormat="1" applyFont="1"/>
    <xf numFmtId="0" fontId="19" fillId="0" borderId="0" xfId="1"/>
    <xf numFmtId="0" fontId="9" fillId="0" borderId="0" xfId="0" applyFont="1" applyProtection="1"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timon.gov.sk/data/files/3073_2026_06_22-ht373-lms-reference-rate-slovakia_sk.pdf?csrt=1155746962568111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L26" sqref="L26"/>
    </sheetView>
  </sheetViews>
  <sheetFormatPr defaultRowHeight="15" x14ac:dyDescent="0.25"/>
  <cols>
    <col min="1" max="1" width="30.42578125" customWidth="1"/>
    <col min="2" max="2" width="15.42578125" customWidth="1"/>
  </cols>
  <sheetData>
    <row r="1" spans="1:2" x14ac:dyDescent="0.25">
      <c r="A1" s="48" t="s">
        <v>0</v>
      </c>
      <c r="B1" s="48"/>
    </row>
    <row r="2" spans="1:2" x14ac:dyDescent="0.25">
      <c r="A2" s="49" t="s">
        <v>30</v>
      </c>
      <c r="B2" s="57"/>
    </row>
    <row r="3" spans="1:2" x14ac:dyDescent="0.25">
      <c r="A3" s="49" t="s">
        <v>4</v>
      </c>
      <c r="B3" s="58"/>
    </row>
    <row r="4" spans="1:2" x14ac:dyDescent="0.25">
      <c r="A4" s="49" t="s">
        <v>29</v>
      </c>
      <c r="B4" s="58"/>
    </row>
    <row r="5" spans="1:2" x14ac:dyDescent="0.25">
      <c r="A5" s="49" t="s">
        <v>28</v>
      </c>
      <c r="B5" s="58"/>
    </row>
    <row r="6" spans="1:2" x14ac:dyDescent="0.25">
      <c r="A6" s="49" t="s">
        <v>59</v>
      </c>
      <c r="B6" s="59"/>
    </row>
  </sheetData>
  <sheetProtection algorithmName="SHA-512" hashValue="C6yhLQEOdcO/g13YzJQ5nyjElFLuwPnMbS+UA10b5V+KslJLfS9p7oAUCPQLaT/fvU6QRNLShqw9+1pe5lHRlA==" saltValue="rg8YpM8lJ0KVi8zsmdy07w==" spinCount="100000" sheet="1" objects="1" scenarios="1"/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workbookViewId="0">
      <selection activeCell="B2" sqref="B2"/>
    </sheetView>
  </sheetViews>
  <sheetFormatPr defaultRowHeight="15" x14ac:dyDescent="0.25"/>
  <cols>
    <col min="2" max="2" width="18.42578125" customWidth="1"/>
  </cols>
  <sheetData>
    <row r="1" spans="1:2" x14ac:dyDescent="0.25">
      <c r="A1" s="1" t="s">
        <v>1</v>
      </c>
      <c r="B1" s="1" t="s">
        <v>2</v>
      </c>
    </row>
    <row r="2" spans="1:2" x14ac:dyDescent="0.25">
      <c r="A2">
        <v>1</v>
      </c>
      <c r="B2" s="50">
        <f>IF(Projekt!$B$5=0,0,Projekt!$B$6/Projekt!$B$5)</f>
        <v>0</v>
      </c>
    </row>
    <row r="3" spans="1:2" x14ac:dyDescent="0.25">
      <c r="A3">
        <v>2</v>
      </c>
      <c r="B3" s="67">
        <f>IF(Projekt!$B$5=0,0,Projekt!$B$6/Projekt!$B$5)</f>
        <v>0</v>
      </c>
    </row>
    <row r="4" spans="1:2" x14ac:dyDescent="0.25">
      <c r="A4">
        <v>3</v>
      </c>
      <c r="B4" s="67">
        <f>IF(Projekt!$B$5=0,0,Projekt!$B$6/Projekt!$B$5)</f>
        <v>0</v>
      </c>
    </row>
    <row r="5" spans="1:2" x14ac:dyDescent="0.25">
      <c r="A5">
        <v>4</v>
      </c>
      <c r="B5" s="67">
        <f>IF(Projekt!$B$5=0,0,Projekt!$B$6/Projekt!$B$5)</f>
        <v>0</v>
      </c>
    </row>
    <row r="6" spans="1:2" x14ac:dyDescent="0.25">
      <c r="A6">
        <v>5</v>
      </c>
      <c r="B6" s="67">
        <f>IF(Projekt!$B$5=0,0,Projekt!$B$6/Projekt!$B$5)</f>
        <v>0</v>
      </c>
    </row>
    <row r="7" spans="1:2" x14ac:dyDescent="0.25">
      <c r="A7">
        <v>6</v>
      </c>
      <c r="B7" s="67">
        <f>IF(Projekt!$B$5=0,0,Projekt!$B$6/Projekt!$B$5)</f>
        <v>0</v>
      </c>
    </row>
    <row r="8" spans="1:2" x14ac:dyDescent="0.25">
      <c r="A8">
        <v>7</v>
      </c>
      <c r="B8" s="67">
        <f>IF(Projekt!$B$5=0,0,Projekt!$B$6/Projekt!$B$5)</f>
        <v>0</v>
      </c>
    </row>
    <row r="9" spans="1:2" x14ac:dyDescent="0.25">
      <c r="A9">
        <v>8</v>
      </c>
      <c r="B9" s="67">
        <f>IF(Projekt!$B$5=0,0,Projekt!$B$6/Projekt!$B$5)</f>
        <v>0</v>
      </c>
    </row>
    <row r="10" spans="1:2" x14ac:dyDescent="0.25">
      <c r="A10">
        <v>9</v>
      </c>
      <c r="B10" s="67">
        <f>IF(Projekt!$B$5=0,0,Projekt!$B$6/Projekt!$B$5)</f>
        <v>0</v>
      </c>
    </row>
    <row r="11" spans="1:2" x14ac:dyDescent="0.25">
      <c r="A11">
        <v>10</v>
      </c>
      <c r="B11" s="67">
        <f>IF(Projekt!$B$5=0,0,Projekt!$B$6/Projekt!$B$5)</f>
        <v>0</v>
      </c>
    </row>
    <row r="12" spans="1:2" x14ac:dyDescent="0.25">
      <c r="A12">
        <v>11</v>
      </c>
      <c r="B12" s="67">
        <f>IF(Projekt!$B$5=0,0,Projekt!$B$6/Projekt!$B$5)</f>
        <v>0</v>
      </c>
    </row>
    <row r="13" spans="1:2" x14ac:dyDescent="0.25">
      <c r="A13">
        <v>12</v>
      </c>
      <c r="B13" s="67">
        <f>IF(Projekt!$B$5=0,0,Projekt!$B$6/Projekt!$B$5)</f>
        <v>0</v>
      </c>
    </row>
    <row r="14" spans="1:2" x14ac:dyDescent="0.25">
      <c r="A14">
        <v>13</v>
      </c>
      <c r="B14" s="67">
        <f>IF(Projekt!$B$5=0,0,Projekt!$B$6/Projekt!$B$5)</f>
        <v>0</v>
      </c>
    </row>
    <row r="15" spans="1:2" x14ac:dyDescent="0.25">
      <c r="A15">
        <v>14</v>
      </c>
      <c r="B15" s="67">
        <f>IF(Projekt!$B$5=0,0,Projekt!$B$6/Projekt!$B$5)</f>
        <v>0</v>
      </c>
    </row>
    <row r="16" spans="1:2" x14ac:dyDescent="0.25">
      <c r="A16">
        <v>15</v>
      </c>
      <c r="B16" s="67">
        <f>IF(Projekt!$B$5=0,0,Projekt!$B$6/Projekt!$B$5)</f>
        <v>0</v>
      </c>
    </row>
    <row r="17" spans="1:2" x14ac:dyDescent="0.25">
      <c r="A17">
        <v>16</v>
      </c>
      <c r="B17" s="67">
        <f>IF(Projekt!$B$5=0,0,Projekt!$B$6/Projekt!$B$5)</f>
        <v>0</v>
      </c>
    </row>
    <row r="18" spans="1:2" x14ac:dyDescent="0.25">
      <c r="A18">
        <v>17</v>
      </c>
      <c r="B18" s="67">
        <f>IF(Projekt!$B$5=0,0,Projekt!$B$6/Projekt!$B$5)</f>
        <v>0</v>
      </c>
    </row>
    <row r="19" spans="1:2" x14ac:dyDescent="0.25">
      <c r="A19">
        <v>18</v>
      </c>
      <c r="B19" s="67">
        <f>IF(Projekt!$B$5=0,0,Projekt!$B$6/Projekt!$B$5)</f>
        <v>0</v>
      </c>
    </row>
    <row r="20" spans="1:2" x14ac:dyDescent="0.25">
      <c r="A20">
        <v>19</v>
      </c>
      <c r="B20" s="67">
        <f>IF(Projekt!$B$5=0,0,Projekt!$B$6/Projekt!$B$5)</f>
        <v>0</v>
      </c>
    </row>
    <row r="21" spans="1:2" s="16" customFormat="1" x14ac:dyDescent="0.25">
      <c r="A21" s="16">
        <v>20</v>
      </c>
      <c r="B21" s="67">
        <f>IF(Projekt!$B$5=0,0,Projekt!$B$6/Projekt!$B$5)</f>
        <v>0</v>
      </c>
    </row>
    <row r="22" spans="1:2" s="45" customFormat="1" x14ac:dyDescent="0.25">
      <c r="A22" s="45">
        <v>21</v>
      </c>
      <c r="B22" s="67">
        <f>IF(Projekt!$B$5=0,0,Projekt!$B$6/Projekt!$B$5)</f>
        <v>0</v>
      </c>
    </row>
    <row r="23" spans="1:2" x14ac:dyDescent="0.25">
      <c r="A23">
        <v>22</v>
      </c>
      <c r="B23" s="67">
        <f>IF(Projekt!$B$5=0,0,Projekt!$B$6/Projekt!$B$5)</f>
        <v>0</v>
      </c>
    </row>
    <row r="24" spans="1:2" x14ac:dyDescent="0.25">
      <c r="A24">
        <v>23</v>
      </c>
      <c r="B24" s="67">
        <f>IF(Projekt!$B$5=0,0,Projekt!$B$6/Projekt!$B$5)</f>
        <v>0</v>
      </c>
    </row>
    <row r="25" spans="1:2" x14ac:dyDescent="0.25">
      <c r="A25">
        <v>24</v>
      </c>
      <c r="B25" s="67">
        <f>IF(Projekt!$B$5=0,0,Projekt!$B$6/Projekt!$B$5)</f>
        <v>0</v>
      </c>
    </row>
    <row r="26" spans="1:2" x14ac:dyDescent="0.25">
      <c r="A26">
        <v>25</v>
      </c>
      <c r="B26" s="67">
        <f>IF(Projekt!$B$5=0,0,Projekt!$B$6/Projekt!$B$5)</f>
        <v>0</v>
      </c>
    </row>
    <row r="27" spans="1:2" x14ac:dyDescent="0.25">
      <c r="A27">
        <v>26</v>
      </c>
      <c r="B27" s="67">
        <f>IF(Projekt!$B$5=0,0,Projekt!$B$6/Projekt!$B$5)</f>
        <v>0</v>
      </c>
    </row>
    <row r="28" spans="1:2" x14ac:dyDescent="0.25">
      <c r="A28">
        <v>27</v>
      </c>
      <c r="B28" s="67">
        <f>IF(Projekt!$B$5=0,0,Projekt!$B$6/Projekt!$B$5)</f>
        <v>0</v>
      </c>
    </row>
    <row r="29" spans="1:2" x14ac:dyDescent="0.25">
      <c r="A29">
        <v>28</v>
      </c>
      <c r="B29" s="67">
        <f>IF(Projekt!$B$5=0,0,Projekt!$B$6/Projekt!$B$5)</f>
        <v>0</v>
      </c>
    </row>
    <row r="30" spans="1:2" x14ac:dyDescent="0.25">
      <c r="A30">
        <v>29</v>
      </c>
      <c r="B30" s="67">
        <f>IF(Projekt!$B$5=0,0,Projekt!$B$6/Projekt!$B$5)</f>
        <v>0</v>
      </c>
    </row>
    <row r="31" spans="1:2" x14ac:dyDescent="0.25">
      <c r="A31">
        <v>30</v>
      </c>
      <c r="B31" s="67">
        <f>IF(Projekt!$B$5=0,0,Projekt!$B$6/Projekt!$B$5)</f>
        <v>0</v>
      </c>
    </row>
    <row r="32" spans="1:2" x14ac:dyDescent="0.25">
      <c r="A32">
        <v>31</v>
      </c>
      <c r="B32" s="67">
        <f>IF(Projekt!$B$5=0,0,Projekt!$B$6/Projekt!$B$5)</f>
        <v>0</v>
      </c>
    </row>
    <row r="33" spans="1:2" x14ac:dyDescent="0.25">
      <c r="A33">
        <v>32</v>
      </c>
      <c r="B33" s="67">
        <f>IF(Projekt!$B$5=0,0,Projekt!$B$6/Projekt!$B$5)</f>
        <v>0</v>
      </c>
    </row>
    <row r="34" spans="1:2" x14ac:dyDescent="0.25">
      <c r="A34">
        <v>33</v>
      </c>
      <c r="B34" s="67">
        <f>IF(Projekt!$B$5=0,0,Projekt!$B$6/Projekt!$B$5)</f>
        <v>0</v>
      </c>
    </row>
    <row r="35" spans="1:2" x14ac:dyDescent="0.25">
      <c r="A35">
        <v>34</v>
      </c>
      <c r="B35" s="67">
        <f>IF(Projekt!$B$5=0,0,Projekt!$B$6/Projekt!$B$5)</f>
        <v>0</v>
      </c>
    </row>
    <row r="36" spans="1:2" x14ac:dyDescent="0.25">
      <c r="A36">
        <v>35</v>
      </c>
      <c r="B36" s="67">
        <f>IF(Projekt!$B$5=0,0,Projekt!$B$6/Projekt!$B$5)</f>
        <v>0</v>
      </c>
    </row>
    <row r="37" spans="1:2" x14ac:dyDescent="0.25">
      <c r="A37">
        <v>36</v>
      </c>
      <c r="B37" s="67">
        <f>IF(Projekt!$B$5=0,0,Projekt!$B$6/Projekt!$B$5)</f>
        <v>0</v>
      </c>
    </row>
    <row r="38" spans="1:2" x14ac:dyDescent="0.25">
      <c r="A38">
        <v>37</v>
      </c>
      <c r="B38" s="67">
        <f>IF(Projekt!$B$5=0,0,Projekt!$B$6/Projekt!$B$5)</f>
        <v>0</v>
      </c>
    </row>
    <row r="39" spans="1:2" x14ac:dyDescent="0.25">
      <c r="A39">
        <v>38</v>
      </c>
      <c r="B39" s="67">
        <f>IF(Projekt!$B$5=0,0,Projekt!$B$6/Projekt!$B$5)</f>
        <v>0</v>
      </c>
    </row>
    <row r="40" spans="1:2" x14ac:dyDescent="0.25">
      <c r="A40">
        <v>39</v>
      </c>
      <c r="B40" s="67">
        <f>IF(Projekt!$B$5=0,0,Projekt!$B$6/Projekt!$B$5)</f>
        <v>0</v>
      </c>
    </row>
    <row r="41" spans="1:2" x14ac:dyDescent="0.25">
      <c r="A41">
        <v>40</v>
      </c>
      <c r="B41" s="67">
        <f>IF(Projekt!$B$5=0,0,Projekt!$B$6/Projekt!$B$5)</f>
        <v>0</v>
      </c>
    </row>
  </sheetData>
  <sheetProtection algorithmName="SHA-512" hashValue="RXBWoh17gJXnP6q39baJJDYVhKCTMO86jOIcz17AM8W0RY6670GDNDwGIPqXWj2wojdIdXTZntFu8cUyjvpVKQ==" saltValue="+67qEgwM3A7UY1LUv5gaeA==" spinCount="100000" sheet="1" objects="1" scenarios="1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B102-AC20-446E-B856-E6430099DD34}">
  <dimension ref="A1:K31"/>
  <sheetViews>
    <sheetView workbookViewId="0">
      <selection activeCell="B13" sqref="B13"/>
    </sheetView>
  </sheetViews>
  <sheetFormatPr defaultRowHeight="15" x14ac:dyDescent="0.25"/>
  <cols>
    <col min="1" max="1" width="43.28515625" style="9" bestFit="1" customWidth="1"/>
    <col min="2" max="2" width="16.85546875" style="9" customWidth="1"/>
    <col min="3" max="3" width="61.85546875" style="9" customWidth="1"/>
    <col min="4" max="5" width="9.140625" style="9"/>
    <col min="6" max="6" width="82.7109375" style="9" customWidth="1"/>
    <col min="7" max="16384" width="9.140625" style="9"/>
  </cols>
  <sheetData>
    <row r="1" spans="1:11" ht="19.5" x14ac:dyDescent="0.25">
      <c r="A1" s="11" t="s">
        <v>13</v>
      </c>
      <c r="B1" s="11"/>
      <c r="K1" s="10"/>
    </row>
    <row r="2" spans="1:11" ht="20.25" thickBot="1" x14ac:dyDescent="0.3">
      <c r="A2" s="11"/>
      <c r="B2" s="11"/>
      <c r="K2" s="12"/>
    </row>
    <row r="3" spans="1:11" ht="16.5" thickBot="1" x14ac:dyDescent="0.3">
      <c r="A3" s="32" t="s">
        <v>46</v>
      </c>
      <c r="B3" s="33" t="s">
        <v>31</v>
      </c>
      <c r="C3" s="34"/>
    </row>
    <row r="4" spans="1:11" ht="45" x14ac:dyDescent="0.25">
      <c r="A4" s="38" t="s">
        <v>19</v>
      </c>
      <c r="B4" s="61"/>
      <c r="C4" s="31" t="s">
        <v>20</v>
      </c>
      <c r="F4" s="18"/>
    </row>
    <row r="5" spans="1:11" ht="45" x14ac:dyDescent="0.25">
      <c r="A5" s="39" t="s">
        <v>18</v>
      </c>
      <c r="B5" s="62"/>
      <c r="C5" s="30" t="s">
        <v>21</v>
      </c>
      <c r="F5" s="18"/>
    </row>
    <row r="6" spans="1:11" ht="90" x14ac:dyDescent="0.25">
      <c r="A6" s="39" t="s">
        <v>22</v>
      </c>
      <c r="B6" s="62"/>
      <c r="C6" s="30" t="s">
        <v>23</v>
      </c>
      <c r="F6" s="18"/>
    </row>
    <row r="7" spans="1:11" ht="60.75" thickBot="1" x14ac:dyDescent="0.3">
      <c r="A7" s="40" t="s">
        <v>16</v>
      </c>
      <c r="B7" s="63"/>
      <c r="C7" s="35" t="s">
        <v>17</v>
      </c>
      <c r="F7" s="20"/>
    </row>
    <row r="8" spans="1:11" ht="16.5" thickBot="1" x14ac:dyDescent="0.3">
      <c r="A8" s="37" t="s">
        <v>52</v>
      </c>
      <c r="B8" s="54">
        <f>SUM(B4:B7)</f>
        <v>0</v>
      </c>
      <c r="C8" s="36"/>
      <c r="F8" s="21"/>
    </row>
    <row r="9" spans="1:11" ht="15.75" x14ac:dyDescent="0.25">
      <c r="B9" s="11"/>
      <c r="C9" s="13"/>
      <c r="F9" s="21"/>
    </row>
    <row r="10" spans="1:11" ht="15.75" x14ac:dyDescent="0.25">
      <c r="A10" s="11"/>
      <c r="B10" s="11"/>
      <c r="C10" s="13"/>
      <c r="F10" s="21"/>
    </row>
    <row r="11" spans="1:11" ht="15.75" thickBot="1" x14ac:dyDescent="0.3">
      <c r="C11" s="14"/>
      <c r="F11" s="21"/>
    </row>
    <row r="12" spans="1:11" ht="16.5" thickBot="1" x14ac:dyDescent="0.3">
      <c r="A12" s="28" t="s">
        <v>48</v>
      </c>
      <c r="B12" s="33" t="s">
        <v>32</v>
      </c>
      <c r="C12" s="29" t="s">
        <v>47</v>
      </c>
      <c r="F12" s="21"/>
    </row>
    <row r="13" spans="1:11" ht="30" x14ac:dyDescent="0.25">
      <c r="A13" s="41" t="s">
        <v>24</v>
      </c>
      <c r="B13" s="64"/>
      <c r="C13" s="27" t="s">
        <v>5</v>
      </c>
      <c r="F13" s="21"/>
    </row>
    <row r="14" spans="1:11" ht="30" x14ac:dyDescent="0.25">
      <c r="A14" s="42" t="s">
        <v>25</v>
      </c>
      <c r="B14" s="65"/>
      <c r="C14" s="25" t="s">
        <v>6</v>
      </c>
      <c r="F14" s="15"/>
    </row>
    <row r="15" spans="1:11" ht="30" x14ac:dyDescent="0.25">
      <c r="A15" s="42" t="s">
        <v>7</v>
      </c>
      <c r="B15" s="65"/>
      <c r="C15" s="25" t="s">
        <v>10</v>
      </c>
      <c r="F15" s="22"/>
    </row>
    <row r="16" spans="1:11" x14ac:dyDescent="0.25">
      <c r="A16" s="42" t="s">
        <v>8</v>
      </c>
      <c r="B16" s="65"/>
      <c r="C16" s="25" t="s">
        <v>11</v>
      </c>
      <c r="F16" s="21"/>
    </row>
    <row r="17" spans="1:6" ht="30.75" thickBot="1" x14ac:dyDescent="0.3">
      <c r="A17" s="43" t="s">
        <v>26</v>
      </c>
      <c r="B17" s="66"/>
      <c r="C17" s="26" t="s">
        <v>9</v>
      </c>
      <c r="F17" s="21"/>
    </row>
    <row r="18" spans="1:6" ht="15.75" thickBot="1" x14ac:dyDescent="0.3">
      <c r="A18" s="37" t="s">
        <v>51</v>
      </c>
      <c r="B18" s="55">
        <f>SUM(B13:B17)</f>
        <v>0</v>
      </c>
      <c r="C18" s="24"/>
      <c r="F18" s="21"/>
    </row>
    <row r="19" spans="1:6" x14ac:dyDescent="0.25">
      <c r="F19" s="15"/>
    </row>
    <row r="20" spans="1:6" ht="18.75" x14ac:dyDescent="0.25">
      <c r="F20" s="22"/>
    </row>
    <row r="21" spans="1:6" x14ac:dyDescent="0.25">
      <c r="F21" s="20"/>
    </row>
    <row r="22" spans="1:6" x14ac:dyDescent="0.25">
      <c r="A22" s="18"/>
      <c r="F22" s="21"/>
    </row>
    <row r="23" spans="1:6" x14ac:dyDescent="0.25">
      <c r="F23" s="21"/>
    </row>
    <row r="24" spans="1:6" x14ac:dyDescent="0.25">
      <c r="F24" s="15"/>
    </row>
    <row r="25" spans="1:6" ht="18.75" x14ac:dyDescent="0.25">
      <c r="A25" s="19"/>
      <c r="F25" s="22"/>
    </row>
    <row r="26" spans="1:6" x14ac:dyDescent="0.25">
      <c r="F26" s="20"/>
    </row>
    <row r="27" spans="1:6" x14ac:dyDescent="0.25">
      <c r="F27" s="21"/>
    </row>
    <row r="28" spans="1:6" x14ac:dyDescent="0.25">
      <c r="F28" s="21"/>
    </row>
    <row r="29" spans="1:6" x14ac:dyDescent="0.25">
      <c r="F29" s="21"/>
    </row>
    <row r="30" spans="1:6" x14ac:dyDescent="0.25">
      <c r="F30" s="20"/>
    </row>
    <row r="31" spans="1:6" x14ac:dyDescent="0.25">
      <c r="F31" s="23"/>
    </row>
  </sheetData>
  <sheetProtection algorithmName="SHA-512" hashValue="lYyymrUYnrMfLQ8OqqxvEt3VAMc/ycojzW1tnrJ5HUFROB0b6s7xaOcsqRvhqeo/UB2rwamxRBjAciAls66FAA==" saltValue="XAg1GrHgTVVhZnMI0scbE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workbookViewId="0">
      <selection activeCell="L25" sqref="L25"/>
    </sheetView>
  </sheetViews>
  <sheetFormatPr defaultRowHeight="15" x14ac:dyDescent="0.25"/>
  <cols>
    <col min="2" max="2" width="21.140625" style="3" customWidth="1"/>
    <col min="3" max="3" width="25.42578125" customWidth="1"/>
    <col min="4" max="4" width="37.42578125" style="4" customWidth="1"/>
  </cols>
  <sheetData>
    <row r="1" spans="1:4" x14ac:dyDescent="0.25">
      <c r="A1" s="1" t="s">
        <v>1</v>
      </c>
      <c r="B1" s="2" t="s">
        <v>43</v>
      </c>
      <c r="C1" s="1" t="s">
        <v>44</v>
      </c>
      <c r="D1" s="71" t="s">
        <v>45</v>
      </c>
    </row>
    <row r="2" spans="1:4" x14ac:dyDescent="0.25">
      <c r="A2">
        <v>1</v>
      </c>
      <c r="B2" s="50">
        <f>'Rozpis Fixné a Var.náklady'!B8</f>
        <v>0</v>
      </c>
      <c r="C2" s="50">
        <f>'Rozpis Fixné a Var.náklady'!B18</f>
        <v>0</v>
      </c>
      <c r="D2" s="50">
        <f t="shared" ref="D2:D41" si="0">B2+C2</f>
        <v>0</v>
      </c>
    </row>
    <row r="3" spans="1:4" x14ac:dyDescent="0.25">
      <c r="A3">
        <v>2</v>
      </c>
      <c r="B3" s="67">
        <f>B2*1.03</f>
        <v>0</v>
      </c>
      <c r="C3" s="60">
        <v>0</v>
      </c>
      <c r="D3" s="50">
        <f t="shared" si="0"/>
        <v>0</v>
      </c>
    </row>
    <row r="4" spans="1:4" x14ac:dyDescent="0.25">
      <c r="A4">
        <v>3</v>
      </c>
      <c r="B4" s="67">
        <f t="shared" ref="B4:B41" si="1">B3*1.03</f>
        <v>0</v>
      </c>
      <c r="C4" s="60">
        <v>0</v>
      </c>
      <c r="D4" s="50">
        <f t="shared" si="0"/>
        <v>0</v>
      </c>
    </row>
    <row r="5" spans="1:4" x14ac:dyDescent="0.25">
      <c r="A5">
        <v>4</v>
      </c>
      <c r="B5" s="67">
        <f t="shared" si="1"/>
        <v>0</v>
      </c>
      <c r="C5" s="60">
        <v>0</v>
      </c>
      <c r="D5" s="50">
        <f t="shared" si="0"/>
        <v>0</v>
      </c>
    </row>
    <row r="6" spans="1:4" x14ac:dyDescent="0.25">
      <c r="A6">
        <v>5</v>
      </c>
      <c r="B6" s="67">
        <f t="shared" si="1"/>
        <v>0</v>
      </c>
      <c r="C6" s="60">
        <v>0</v>
      </c>
      <c r="D6" s="50">
        <f t="shared" si="0"/>
        <v>0</v>
      </c>
    </row>
    <row r="7" spans="1:4" x14ac:dyDescent="0.25">
      <c r="A7">
        <v>6</v>
      </c>
      <c r="B7" s="67">
        <f t="shared" si="1"/>
        <v>0</v>
      </c>
      <c r="C7" s="60">
        <v>0</v>
      </c>
      <c r="D7" s="50">
        <f t="shared" si="0"/>
        <v>0</v>
      </c>
    </row>
    <row r="8" spans="1:4" x14ac:dyDescent="0.25">
      <c r="A8">
        <v>7</v>
      </c>
      <c r="B8" s="67">
        <f t="shared" si="1"/>
        <v>0</v>
      </c>
      <c r="C8" s="60">
        <v>0</v>
      </c>
      <c r="D8" s="50">
        <f t="shared" si="0"/>
        <v>0</v>
      </c>
    </row>
    <row r="9" spans="1:4" x14ac:dyDescent="0.25">
      <c r="A9">
        <v>8</v>
      </c>
      <c r="B9" s="67">
        <f t="shared" si="1"/>
        <v>0</v>
      </c>
      <c r="C9" s="60">
        <v>0</v>
      </c>
      <c r="D9" s="50">
        <f t="shared" si="0"/>
        <v>0</v>
      </c>
    </row>
    <row r="10" spans="1:4" x14ac:dyDescent="0.25">
      <c r="A10">
        <v>9</v>
      </c>
      <c r="B10" s="67">
        <f t="shared" si="1"/>
        <v>0</v>
      </c>
      <c r="C10" s="60">
        <v>0</v>
      </c>
      <c r="D10" s="50">
        <f t="shared" si="0"/>
        <v>0</v>
      </c>
    </row>
    <row r="11" spans="1:4" x14ac:dyDescent="0.25">
      <c r="A11">
        <v>10</v>
      </c>
      <c r="B11" s="67">
        <f t="shared" si="1"/>
        <v>0</v>
      </c>
      <c r="C11" s="60">
        <v>0</v>
      </c>
      <c r="D11" s="50">
        <f t="shared" si="0"/>
        <v>0</v>
      </c>
    </row>
    <row r="12" spans="1:4" x14ac:dyDescent="0.25">
      <c r="A12">
        <v>11</v>
      </c>
      <c r="B12" s="67">
        <f t="shared" si="1"/>
        <v>0</v>
      </c>
      <c r="C12" s="60">
        <v>0</v>
      </c>
      <c r="D12" s="50">
        <f t="shared" si="0"/>
        <v>0</v>
      </c>
    </row>
    <row r="13" spans="1:4" x14ac:dyDescent="0.25">
      <c r="A13">
        <v>12</v>
      </c>
      <c r="B13" s="67">
        <f t="shared" si="1"/>
        <v>0</v>
      </c>
      <c r="C13" s="60">
        <v>0</v>
      </c>
      <c r="D13" s="50">
        <f t="shared" si="0"/>
        <v>0</v>
      </c>
    </row>
    <row r="14" spans="1:4" x14ac:dyDescent="0.25">
      <c r="A14">
        <v>13</v>
      </c>
      <c r="B14" s="67">
        <f t="shared" si="1"/>
        <v>0</v>
      </c>
      <c r="C14" s="60">
        <v>0</v>
      </c>
      <c r="D14" s="50">
        <f t="shared" si="0"/>
        <v>0</v>
      </c>
    </row>
    <row r="15" spans="1:4" x14ac:dyDescent="0.25">
      <c r="A15">
        <v>14</v>
      </c>
      <c r="B15" s="67">
        <f t="shared" si="1"/>
        <v>0</v>
      </c>
      <c r="C15" s="60">
        <v>0</v>
      </c>
      <c r="D15" s="50">
        <f t="shared" si="0"/>
        <v>0</v>
      </c>
    </row>
    <row r="16" spans="1:4" x14ac:dyDescent="0.25">
      <c r="A16">
        <v>15</v>
      </c>
      <c r="B16" s="67">
        <f t="shared" si="1"/>
        <v>0</v>
      </c>
      <c r="C16" s="60">
        <v>0</v>
      </c>
      <c r="D16" s="50">
        <f t="shared" si="0"/>
        <v>0</v>
      </c>
    </row>
    <row r="17" spans="1:4" x14ac:dyDescent="0.25">
      <c r="A17">
        <v>16</v>
      </c>
      <c r="B17" s="67">
        <f t="shared" si="1"/>
        <v>0</v>
      </c>
      <c r="C17" s="60">
        <v>0</v>
      </c>
      <c r="D17" s="50">
        <f t="shared" si="0"/>
        <v>0</v>
      </c>
    </row>
    <row r="18" spans="1:4" x14ac:dyDescent="0.25">
      <c r="A18">
        <v>17</v>
      </c>
      <c r="B18" s="67">
        <f t="shared" si="1"/>
        <v>0</v>
      </c>
      <c r="C18" s="60">
        <v>0</v>
      </c>
      <c r="D18" s="50">
        <f t="shared" si="0"/>
        <v>0</v>
      </c>
    </row>
    <row r="19" spans="1:4" x14ac:dyDescent="0.25">
      <c r="A19">
        <v>18</v>
      </c>
      <c r="B19" s="67">
        <f t="shared" si="1"/>
        <v>0</v>
      </c>
      <c r="C19" s="60">
        <v>0</v>
      </c>
      <c r="D19" s="50">
        <f t="shared" si="0"/>
        <v>0</v>
      </c>
    </row>
    <row r="20" spans="1:4" x14ac:dyDescent="0.25">
      <c r="A20">
        <v>19</v>
      </c>
      <c r="B20" s="67">
        <f t="shared" si="1"/>
        <v>0</v>
      </c>
      <c r="C20" s="60">
        <v>0</v>
      </c>
      <c r="D20" s="50">
        <f t="shared" si="0"/>
        <v>0</v>
      </c>
    </row>
    <row r="21" spans="1:4" x14ac:dyDescent="0.25">
      <c r="A21">
        <v>20</v>
      </c>
      <c r="B21" s="67">
        <f t="shared" si="1"/>
        <v>0</v>
      </c>
      <c r="C21" s="60">
        <v>0</v>
      </c>
      <c r="D21" s="50">
        <f t="shared" si="0"/>
        <v>0</v>
      </c>
    </row>
    <row r="22" spans="1:4" x14ac:dyDescent="0.25">
      <c r="A22">
        <v>21</v>
      </c>
      <c r="B22" s="67">
        <f t="shared" si="1"/>
        <v>0</v>
      </c>
      <c r="C22" s="60">
        <v>0</v>
      </c>
      <c r="D22" s="50">
        <f t="shared" si="0"/>
        <v>0</v>
      </c>
    </row>
    <row r="23" spans="1:4" x14ac:dyDescent="0.25">
      <c r="A23">
        <v>22</v>
      </c>
      <c r="B23" s="67">
        <f t="shared" si="1"/>
        <v>0</v>
      </c>
      <c r="C23" s="60">
        <v>0</v>
      </c>
      <c r="D23" s="50">
        <f t="shared" si="0"/>
        <v>0</v>
      </c>
    </row>
    <row r="24" spans="1:4" x14ac:dyDescent="0.25">
      <c r="A24">
        <v>23</v>
      </c>
      <c r="B24" s="67">
        <f t="shared" si="1"/>
        <v>0</v>
      </c>
      <c r="C24" s="60">
        <v>0</v>
      </c>
      <c r="D24" s="50">
        <f t="shared" si="0"/>
        <v>0</v>
      </c>
    </row>
    <row r="25" spans="1:4" x14ac:dyDescent="0.25">
      <c r="A25">
        <v>24</v>
      </c>
      <c r="B25" s="67">
        <f t="shared" si="1"/>
        <v>0</v>
      </c>
      <c r="C25" s="60">
        <v>0</v>
      </c>
      <c r="D25" s="50">
        <f t="shared" si="0"/>
        <v>0</v>
      </c>
    </row>
    <row r="26" spans="1:4" x14ac:dyDescent="0.25">
      <c r="A26">
        <v>25</v>
      </c>
      <c r="B26" s="67">
        <f t="shared" si="1"/>
        <v>0</v>
      </c>
      <c r="C26" s="60">
        <v>0</v>
      </c>
      <c r="D26" s="50">
        <f t="shared" si="0"/>
        <v>0</v>
      </c>
    </row>
    <row r="27" spans="1:4" x14ac:dyDescent="0.25">
      <c r="A27">
        <v>26</v>
      </c>
      <c r="B27" s="67">
        <f t="shared" si="1"/>
        <v>0</v>
      </c>
      <c r="C27" s="60">
        <v>0</v>
      </c>
      <c r="D27" s="50">
        <f t="shared" si="0"/>
        <v>0</v>
      </c>
    </row>
    <row r="28" spans="1:4" x14ac:dyDescent="0.25">
      <c r="A28">
        <v>27</v>
      </c>
      <c r="B28" s="67">
        <f t="shared" si="1"/>
        <v>0</v>
      </c>
      <c r="C28" s="60">
        <v>0</v>
      </c>
      <c r="D28" s="50">
        <f t="shared" si="0"/>
        <v>0</v>
      </c>
    </row>
    <row r="29" spans="1:4" x14ac:dyDescent="0.25">
      <c r="A29">
        <v>28</v>
      </c>
      <c r="B29" s="67">
        <f t="shared" si="1"/>
        <v>0</v>
      </c>
      <c r="C29" s="60">
        <v>0</v>
      </c>
      <c r="D29" s="50">
        <f t="shared" si="0"/>
        <v>0</v>
      </c>
    </row>
    <row r="30" spans="1:4" x14ac:dyDescent="0.25">
      <c r="A30">
        <v>29</v>
      </c>
      <c r="B30" s="67">
        <f t="shared" si="1"/>
        <v>0</v>
      </c>
      <c r="C30" s="60">
        <v>0</v>
      </c>
      <c r="D30" s="50">
        <f t="shared" si="0"/>
        <v>0</v>
      </c>
    </row>
    <row r="31" spans="1:4" x14ac:dyDescent="0.25">
      <c r="A31">
        <v>30</v>
      </c>
      <c r="B31" s="67">
        <f t="shared" si="1"/>
        <v>0</v>
      </c>
      <c r="C31" s="60">
        <v>0</v>
      </c>
      <c r="D31" s="50">
        <f t="shared" si="0"/>
        <v>0</v>
      </c>
    </row>
    <row r="32" spans="1:4" x14ac:dyDescent="0.25">
      <c r="A32">
        <v>31</v>
      </c>
      <c r="B32" s="67">
        <f t="shared" si="1"/>
        <v>0</v>
      </c>
      <c r="C32" s="60">
        <v>0</v>
      </c>
      <c r="D32" s="50">
        <f t="shared" si="0"/>
        <v>0</v>
      </c>
    </row>
    <row r="33" spans="1:5" x14ac:dyDescent="0.25">
      <c r="A33">
        <v>32</v>
      </c>
      <c r="B33" s="67">
        <f t="shared" si="1"/>
        <v>0</v>
      </c>
      <c r="C33" s="60">
        <v>0</v>
      </c>
      <c r="D33" s="50">
        <f t="shared" si="0"/>
        <v>0</v>
      </c>
    </row>
    <row r="34" spans="1:5" x14ac:dyDescent="0.25">
      <c r="A34">
        <v>33</v>
      </c>
      <c r="B34" s="67">
        <f t="shared" si="1"/>
        <v>0</v>
      </c>
      <c r="C34" s="60">
        <v>0</v>
      </c>
      <c r="D34" s="50">
        <f t="shared" si="0"/>
        <v>0</v>
      </c>
      <c r="E34" s="5"/>
    </row>
    <row r="35" spans="1:5" x14ac:dyDescent="0.25">
      <c r="A35">
        <v>34</v>
      </c>
      <c r="B35" s="67">
        <f t="shared" si="1"/>
        <v>0</v>
      </c>
      <c r="C35" s="60">
        <v>0</v>
      </c>
      <c r="D35" s="50">
        <f t="shared" si="0"/>
        <v>0</v>
      </c>
    </row>
    <row r="36" spans="1:5" x14ac:dyDescent="0.25">
      <c r="A36">
        <v>35</v>
      </c>
      <c r="B36" s="67">
        <f t="shared" si="1"/>
        <v>0</v>
      </c>
      <c r="C36" s="60">
        <v>0</v>
      </c>
      <c r="D36" s="50">
        <f t="shared" si="0"/>
        <v>0</v>
      </c>
    </row>
    <row r="37" spans="1:5" x14ac:dyDescent="0.25">
      <c r="A37">
        <v>36</v>
      </c>
      <c r="B37" s="67">
        <f t="shared" si="1"/>
        <v>0</v>
      </c>
      <c r="C37" s="60">
        <v>0</v>
      </c>
      <c r="D37" s="50">
        <f t="shared" si="0"/>
        <v>0</v>
      </c>
    </row>
    <row r="38" spans="1:5" x14ac:dyDescent="0.25">
      <c r="A38">
        <v>37</v>
      </c>
      <c r="B38" s="67">
        <f t="shared" si="1"/>
        <v>0</v>
      </c>
      <c r="C38" s="60">
        <v>0</v>
      </c>
      <c r="D38" s="50">
        <f t="shared" si="0"/>
        <v>0</v>
      </c>
    </row>
    <row r="39" spans="1:5" x14ac:dyDescent="0.25">
      <c r="A39">
        <v>38</v>
      </c>
      <c r="B39" s="67">
        <f t="shared" si="1"/>
        <v>0</v>
      </c>
      <c r="C39" s="60">
        <v>0</v>
      </c>
      <c r="D39" s="50">
        <f t="shared" si="0"/>
        <v>0</v>
      </c>
    </row>
    <row r="40" spans="1:5" x14ac:dyDescent="0.25">
      <c r="A40">
        <v>39</v>
      </c>
      <c r="B40" s="67">
        <f t="shared" si="1"/>
        <v>0</v>
      </c>
      <c r="C40" s="60">
        <v>0</v>
      </c>
      <c r="D40" s="50">
        <f t="shared" si="0"/>
        <v>0</v>
      </c>
    </row>
    <row r="41" spans="1:5" x14ac:dyDescent="0.25">
      <c r="A41">
        <v>40</v>
      </c>
      <c r="B41" s="67">
        <f t="shared" si="1"/>
        <v>0</v>
      </c>
      <c r="C41" s="60">
        <v>0</v>
      </c>
      <c r="D41" s="50">
        <f t="shared" si="0"/>
        <v>0</v>
      </c>
    </row>
  </sheetData>
  <sheetProtection algorithmName="SHA-512" hashValue="gsZxfHi8sTdEQa0CCcUsGrY14cUMHT39A2H/d+fb55wf48tvMAF9O8rQ1C76vbIdoegXAiptF1gY6mfzxLSLkA==" saltValue="QTY1YWZKsKqPSHuBkEqD5A==" spinCount="100000" sheet="1" objects="1" scenarios="1"/>
  <pageMargins left="0.75" right="0.75" top="1" bottom="1" header="0.5" footer="0.5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F18" sqref="F18"/>
    </sheetView>
  </sheetViews>
  <sheetFormatPr defaultRowHeight="15" x14ac:dyDescent="0.25"/>
  <cols>
    <col min="2" max="2" width="15.85546875" customWidth="1"/>
  </cols>
  <sheetData>
    <row r="1" spans="1:2" x14ac:dyDescent="0.25">
      <c r="A1" s="44" t="s">
        <v>1</v>
      </c>
      <c r="B1" s="44" t="s">
        <v>3</v>
      </c>
    </row>
    <row r="2" spans="1:2" x14ac:dyDescent="0.25">
      <c r="A2">
        <v>1</v>
      </c>
      <c r="B2" s="60">
        <v>0</v>
      </c>
    </row>
    <row r="3" spans="1:2" x14ac:dyDescent="0.25">
      <c r="A3">
        <v>2</v>
      </c>
      <c r="B3" s="60">
        <v>0</v>
      </c>
    </row>
    <row r="4" spans="1:2" x14ac:dyDescent="0.25">
      <c r="A4">
        <v>3</v>
      </c>
      <c r="B4" s="60">
        <v>0</v>
      </c>
    </row>
    <row r="5" spans="1:2" x14ac:dyDescent="0.25">
      <c r="A5">
        <v>4</v>
      </c>
      <c r="B5" s="60">
        <v>0</v>
      </c>
    </row>
    <row r="6" spans="1:2" x14ac:dyDescent="0.25">
      <c r="A6">
        <v>5</v>
      </c>
      <c r="B6" s="60">
        <v>0</v>
      </c>
    </row>
    <row r="7" spans="1:2" x14ac:dyDescent="0.25">
      <c r="A7">
        <v>6</v>
      </c>
      <c r="B7" s="60">
        <v>0</v>
      </c>
    </row>
    <row r="8" spans="1:2" x14ac:dyDescent="0.25">
      <c r="A8">
        <v>7</v>
      </c>
      <c r="B8" s="60">
        <v>0</v>
      </c>
    </row>
    <row r="9" spans="1:2" x14ac:dyDescent="0.25">
      <c r="A9">
        <v>8</v>
      </c>
      <c r="B9" s="60">
        <v>0</v>
      </c>
    </row>
    <row r="10" spans="1:2" x14ac:dyDescent="0.25">
      <c r="A10">
        <v>9</v>
      </c>
      <c r="B10" s="60">
        <v>0</v>
      </c>
    </row>
    <row r="11" spans="1:2" x14ac:dyDescent="0.25">
      <c r="A11">
        <v>10</v>
      </c>
      <c r="B11" s="60">
        <v>0</v>
      </c>
    </row>
    <row r="12" spans="1:2" x14ac:dyDescent="0.25">
      <c r="A12">
        <v>11</v>
      </c>
      <c r="B12" s="60">
        <v>0</v>
      </c>
    </row>
    <row r="13" spans="1:2" x14ac:dyDescent="0.25">
      <c r="A13">
        <v>12</v>
      </c>
      <c r="B13" s="60">
        <v>0</v>
      </c>
    </row>
    <row r="14" spans="1:2" x14ac:dyDescent="0.25">
      <c r="A14">
        <v>13</v>
      </c>
      <c r="B14" s="60">
        <v>0</v>
      </c>
    </row>
    <row r="15" spans="1:2" x14ac:dyDescent="0.25">
      <c r="A15">
        <v>14</v>
      </c>
      <c r="B15" s="60">
        <v>0</v>
      </c>
    </row>
    <row r="16" spans="1:2" x14ac:dyDescent="0.25">
      <c r="A16">
        <v>15</v>
      </c>
      <c r="B16" s="60">
        <v>0</v>
      </c>
    </row>
    <row r="17" spans="1:2" x14ac:dyDescent="0.25">
      <c r="A17">
        <v>16</v>
      </c>
      <c r="B17" s="60">
        <v>0</v>
      </c>
    </row>
    <row r="18" spans="1:2" x14ac:dyDescent="0.25">
      <c r="A18">
        <v>17</v>
      </c>
      <c r="B18" s="60">
        <v>0</v>
      </c>
    </row>
    <row r="19" spans="1:2" x14ac:dyDescent="0.25">
      <c r="A19">
        <v>18</v>
      </c>
      <c r="B19" s="60">
        <v>0</v>
      </c>
    </row>
    <row r="20" spans="1:2" x14ac:dyDescent="0.25">
      <c r="A20">
        <v>19</v>
      </c>
      <c r="B20" s="60">
        <v>0</v>
      </c>
    </row>
    <row r="21" spans="1:2" x14ac:dyDescent="0.25">
      <c r="A21">
        <v>20</v>
      </c>
      <c r="B21" s="60">
        <v>0</v>
      </c>
    </row>
    <row r="22" spans="1:2" x14ac:dyDescent="0.25">
      <c r="A22">
        <v>21</v>
      </c>
      <c r="B22" s="60">
        <v>0</v>
      </c>
    </row>
    <row r="23" spans="1:2" x14ac:dyDescent="0.25">
      <c r="A23">
        <v>22</v>
      </c>
      <c r="B23" s="60">
        <v>0</v>
      </c>
    </row>
    <row r="24" spans="1:2" x14ac:dyDescent="0.25">
      <c r="A24">
        <v>23</v>
      </c>
      <c r="B24" s="60">
        <v>0</v>
      </c>
    </row>
    <row r="25" spans="1:2" x14ac:dyDescent="0.25">
      <c r="A25">
        <v>24</v>
      </c>
      <c r="B25" s="60">
        <v>0</v>
      </c>
    </row>
    <row r="26" spans="1:2" x14ac:dyDescent="0.25">
      <c r="A26">
        <v>25</v>
      </c>
      <c r="B26" s="60">
        <v>0</v>
      </c>
    </row>
    <row r="27" spans="1:2" x14ac:dyDescent="0.25">
      <c r="A27">
        <v>26</v>
      </c>
      <c r="B27" s="60">
        <v>0</v>
      </c>
    </row>
    <row r="28" spans="1:2" x14ac:dyDescent="0.25">
      <c r="A28">
        <v>27</v>
      </c>
      <c r="B28" s="60">
        <v>0</v>
      </c>
    </row>
    <row r="29" spans="1:2" x14ac:dyDescent="0.25">
      <c r="A29">
        <v>28</v>
      </c>
      <c r="B29" s="60">
        <v>0</v>
      </c>
    </row>
    <row r="30" spans="1:2" x14ac:dyDescent="0.25">
      <c r="A30">
        <v>29</v>
      </c>
      <c r="B30" s="60">
        <v>0</v>
      </c>
    </row>
    <row r="31" spans="1:2" x14ac:dyDescent="0.25">
      <c r="A31">
        <v>30</v>
      </c>
      <c r="B31" s="60">
        <v>0</v>
      </c>
    </row>
    <row r="32" spans="1:2" x14ac:dyDescent="0.25">
      <c r="A32">
        <v>31</v>
      </c>
      <c r="B32" s="60">
        <v>0</v>
      </c>
    </row>
    <row r="33" spans="1:2" x14ac:dyDescent="0.25">
      <c r="A33">
        <v>32</v>
      </c>
      <c r="B33" s="60">
        <v>0</v>
      </c>
    </row>
    <row r="34" spans="1:2" x14ac:dyDescent="0.25">
      <c r="A34">
        <v>33</v>
      </c>
      <c r="B34" s="60">
        <v>0</v>
      </c>
    </row>
    <row r="35" spans="1:2" x14ac:dyDescent="0.25">
      <c r="A35">
        <v>34</v>
      </c>
      <c r="B35" s="60">
        <v>0</v>
      </c>
    </row>
    <row r="36" spans="1:2" x14ac:dyDescent="0.25">
      <c r="A36">
        <v>35</v>
      </c>
      <c r="B36" s="60">
        <v>0</v>
      </c>
    </row>
    <row r="37" spans="1:2" x14ac:dyDescent="0.25">
      <c r="A37">
        <v>36</v>
      </c>
      <c r="B37" s="60">
        <v>0</v>
      </c>
    </row>
    <row r="38" spans="1:2" x14ac:dyDescent="0.25">
      <c r="A38">
        <v>37</v>
      </c>
      <c r="B38" s="60">
        <v>0</v>
      </c>
    </row>
    <row r="39" spans="1:2" x14ac:dyDescent="0.25">
      <c r="A39">
        <v>38</v>
      </c>
      <c r="B39" s="60">
        <v>0</v>
      </c>
    </row>
    <row r="40" spans="1:2" x14ac:dyDescent="0.25">
      <c r="A40">
        <v>39</v>
      </c>
      <c r="B40" s="60">
        <v>0</v>
      </c>
    </row>
    <row r="41" spans="1:2" x14ac:dyDescent="0.25">
      <c r="A41">
        <v>40</v>
      </c>
      <c r="B41" s="60">
        <v>0</v>
      </c>
    </row>
  </sheetData>
  <sheetProtection algorithmName="SHA-512" hashValue="xPOgqlBSNYwCSLLZthc2zdQfoQZT4dBUFfaT9Q3Y4VpkTU65HIJDMTgyVOqbegQYOav6WUPwaBaM069HpzfgnA==" saltValue="TtJarXeeshQC+dVgjyAF1w==" spinCount="100000" sheet="1" objects="1" scenarios="1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workbookViewId="0">
      <selection activeCell="C2" sqref="C2"/>
    </sheetView>
  </sheetViews>
  <sheetFormatPr defaultRowHeight="15" x14ac:dyDescent="0.25"/>
  <cols>
    <col min="1" max="1" width="12.5703125" customWidth="1"/>
    <col min="2" max="2" width="21.85546875" customWidth="1"/>
    <col min="3" max="3" width="21.5703125" style="3" customWidth="1"/>
    <col min="4" max="4" width="30.140625" style="3" customWidth="1"/>
  </cols>
  <sheetData>
    <row r="1" spans="1:4" x14ac:dyDescent="0.25">
      <c r="A1" s="1" t="s">
        <v>1</v>
      </c>
      <c r="B1" s="16" t="s">
        <v>49</v>
      </c>
      <c r="C1" s="2" t="s">
        <v>50</v>
      </c>
      <c r="D1" s="47" t="s">
        <v>54</v>
      </c>
    </row>
    <row r="2" spans="1:4" x14ac:dyDescent="0.25">
      <c r="A2">
        <v>1</v>
      </c>
      <c r="B2" s="50">
        <f>Výnosy!B2/1.0271</f>
        <v>0</v>
      </c>
      <c r="C2" s="50">
        <f>Náklady!D2/1.0271</f>
        <v>0</v>
      </c>
      <c r="D2" s="50">
        <f>B2-C2</f>
        <v>0</v>
      </c>
    </row>
    <row r="3" spans="1:4" x14ac:dyDescent="0.25">
      <c r="A3">
        <v>2</v>
      </c>
      <c r="B3" s="50">
        <f>Výnosy!B3/1.0271</f>
        <v>0</v>
      </c>
      <c r="C3" s="50">
        <f>Náklady!D3/1.0271</f>
        <v>0</v>
      </c>
      <c r="D3" s="50">
        <f t="shared" ref="D3:D41" si="0">B3-C3</f>
        <v>0</v>
      </c>
    </row>
    <row r="4" spans="1:4" x14ac:dyDescent="0.25">
      <c r="A4">
        <v>3</v>
      </c>
      <c r="B4" s="50">
        <f>Výnosy!B4/1.0271</f>
        <v>0</v>
      </c>
      <c r="C4" s="50">
        <f>Náklady!D4/1.0271</f>
        <v>0</v>
      </c>
      <c r="D4" s="50">
        <f t="shared" si="0"/>
        <v>0</v>
      </c>
    </row>
    <row r="5" spans="1:4" x14ac:dyDescent="0.25">
      <c r="A5">
        <v>4</v>
      </c>
      <c r="B5" s="50">
        <f>Výnosy!B5/1.0271</f>
        <v>0</v>
      </c>
      <c r="C5" s="50">
        <f>Náklady!D5/1.0271</f>
        <v>0</v>
      </c>
      <c r="D5" s="50">
        <f t="shared" si="0"/>
        <v>0</v>
      </c>
    </row>
    <row r="6" spans="1:4" x14ac:dyDescent="0.25">
      <c r="A6">
        <v>5</v>
      </c>
      <c r="B6" s="50">
        <f>Výnosy!B6/1.0271</f>
        <v>0</v>
      </c>
      <c r="C6" s="50">
        <f>Náklady!D6/1.0271</f>
        <v>0</v>
      </c>
      <c r="D6" s="50">
        <f t="shared" si="0"/>
        <v>0</v>
      </c>
    </row>
    <row r="7" spans="1:4" x14ac:dyDescent="0.25">
      <c r="A7">
        <v>6</v>
      </c>
      <c r="B7" s="50">
        <f>Výnosy!B7/1.0271</f>
        <v>0</v>
      </c>
      <c r="C7" s="50">
        <f>Náklady!D7/1.0271</f>
        <v>0</v>
      </c>
      <c r="D7" s="50">
        <f t="shared" si="0"/>
        <v>0</v>
      </c>
    </row>
    <row r="8" spans="1:4" x14ac:dyDescent="0.25">
      <c r="A8">
        <v>7</v>
      </c>
      <c r="B8" s="50">
        <f>Výnosy!B8/1.0271</f>
        <v>0</v>
      </c>
      <c r="C8" s="50">
        <f>Náklady!D8/1.0271</f>
        <v>0</v>
      </c>
      <c r="D8" s="50">
        <f t="shared" si="0"/>
        <v>0</v>
      </c>
    </row>
    <row r="9" spans="1:4" x14ac:dyDescent="0.25">
      <c r="A9">
        <v>8</v>
      </c>
      <c r="B9" s="50">
        <f>Výnosy!B9/1.0271</f>
        <v>0</v>
      </c>
      <c r="C9" s="50">
        <f>Náklady!D9/1.0271</f>
        <v>0</v>
      </c>
      <c r="D9" s="50">
        <f t="shared" si="0"/>
        <v>0</v>
      </c>
    </row>
    <row r="10" spans="1:4" x14ac:dyDescent="0.25">
      <c r="A10">
        <v>9</v>
      </c>
      <c r="B10" s="50">
        <f>Výnosy!B10/1.0271</f>
        <v>0</v>
      </c>
      <c r="C10" s="50">
        <f>Náklady!D10/1.0271</f>
        <v>0</v>
      </c>
      <c r="D10" s="50">
        <f t="shared" si="0"/>
        <v>0</v>
      </c>
    </row>
    <row r="11" spans="1:4" x14ac:dyDescent="0.25">
      <c r="A11">
        <v>10</v>
      </c>
      <c r="B11" s="50">
        <f>Výnosy!B11/1.0271</f>
        <v>0</v>
      </c>
      <c r="C11" s="50">
        <f>Náklady!D11/1.0271</f>
        <v>0</v>
      </c>
      <c r="D11" s="50">
        <f t="shared" si="0"/>
        <v>0</v>
      </c>
    </row>
    <row r="12" spans="1:4" x14ac:dyDescent="0.25">
      <c r="A12">
        <v>11</v>
      </c>
      <c r="B12" s="50">
        <f>Výnosy!B12/1.0271</f>
        <v>0</v>
      </c>
      <c r="C12" s="50">
        <f>Náklady!D12/1.0271</f>
        <v>0</v>
      </c>
      <c r="D12" s="50">
        <f t="shared" si="0"/>
        <v>0</v>
      </c>
    </row>
    <row r="13" spans="1:4" x14ac:dyDescent="0.25">
      <c r="A13">
        <v>12</v>
      </c>
      <c r="B13" s="50">
        <f>Výnosy!B13/1.0271</f>
        <v>0</v>
      </c>
      <c r="C13" s="50">
        <f>Náklady!D13/1.0271</f>
        <v>0</v>
      </c>
      <c r="D13" s="50">
        <f t="shared" si="0"/>
        <v>0</v>
      </c>
    </row>
    <row r="14" spans="1:4" x14ac:dyDescent="0.25">
      <c r="A14">
        <v>13</v>
      </c>
      <c r="B14" s="50">
        <f>Výnosy!B14/1.0271</f>
        <v>0</v>
      </c>
      <c r="C14" s="50">
        <f>Náklady!D14/1.0271</f>
        <v>0</v>
      </c>
      <c r="D14" s="50">
        <f t="shared" si="0"/>
        <v>0</v>
      </c>
    </row>
    <row r="15" spans="1:4" x14ac:dyDescent="0.25">
      <c r="A15">
        <v>14</v>
      </c>
      <c r="B15" s="50">
        <f>Výnosy!B15/1.0271</f>
        <v>0</v>
      </c>
      <c r="C15" s="50">
        <f>Náklady!D15/1.0271</f>
        <v>0</v>
      </c>
      <c r="D15" s="50">
        <f t="shared" si="0"/>
        <v>0</v>
      </c>
    </row>
    <row r="16" spans="1:4" x14ac:dyDescent="0.25">
      <c r="A16">
        <v>15</v>
      </c>
      <c r="B16" s="50">
        <f>Výnosy!B16/1.0271</f>
        <v>0</v>
      </c>
      <c r="C16" s="50">
        <f>Náklady!D16/1.0271</f>
        <v>0</v>
      </c>
      <c r="D16" s="50">
        <f t="shared" si="0"/>
        <v>0</v>
      </c>
    </row>
    <row r="17" spans="1:4" x14ac:dyDescent="0.25">
      <c r="A17">
        <v>16</v>
      </c>
      <c r="B17" s="50">
        <f>Výnosy!B17/1.0271</f>
        <v>0</v>
      </c>
      <c r="C17" s="50">
        <f>Náklady!D17/1.0271</f>
        <v>0</v>
      </c>
      <c r="D17" s="50">
        <f t="shared" si="0"/>
        <v>0</v>
      </c>
    </row>
    <row r="18" spans="1:4" x14ac:dyDescent="0.25">
      <c r="A18">
        <v>17</v>
      </c>
      <c r="B18" s="50">
        <f>Výnosy!B18/1.0271</f>
        <v>0</v>
      </c>
      <c r="C18" s="50">
        <f>Náklady!D18/1.0271</f>
        <v>0</v>
      </c>
      <c r="D18" s="50">
        <f t="shared" si="0"/>
        <v>0</v>
      </c>
    </row>
    <row r="19" spans="1:4" x14ac:dyDescent="0.25">
      <c r="A19">
        <v>18</v>
      </c>
      <c r="B19" s="50">
        <f>Výnosy!B19/1.0271</f>
        <v>0</v>
      </c>
      <c r="C19" s="50">
        <f>Náklady!D19/1.0271</f>
        <v>0</v>
      </c>
      <c r="D19" s="50">
        <f t="shared" si="0"/>
        <v>0</v>
      </c>
    </row>
    <row r="20" spans="1:4" x14ac:dyDescent="0.25">
      <c r="A20">
        <v>19</v>
      </c>
      <c r="B20" s="50">
        <f>Výnosy!B20/1.0271</f>
        <v>0</v>
      </c>
      <c r="C20" s="50">
        <f>Náklady!D20/1.0271</f>
        <v>0</v>
      </c>
      <c r="D20" s="50">
        <f t="shared" si="0"/>
        <v>0</v>
      </c>
    </row>
    <row r="21" spans="1:4" x14ac:dyDescent="0.25">
      <c r="A21">
        <v>20</v>
      </c>
      <c r="B21" s="50">
        <f>Výnosy!B21/1.0271</f>
        <v>0</v>
      </c>
      <c r="C21" s="50">
        <f>Náklady!D21/1.0271</f>
        <v>0</v>
      </c>
      <c r="D21" s="50">
        <f t="shared" si="0"/>
        <v>0</v>
      </c>
    </row>
    <row r="22" spans="1:4" x14ac:dyDescent="0.25">
      <c r="A22">
        <v>21</v>
      </c>
      <c r="B22" s="50">
        <f>Výnosy!B22/1.0271</f>
        <v>0</v>
      </c>
      <c r="C22" s="50">
        <f>Náklady!D22/1.0271</f>
        <v>0</v>
      </c>
      <c r="D22" s="50">
        <f t="shared" si="0"/>
        <v>0</v>
      </c>
    </row>
    <row r="23" spans="1:4" x14ac:dyDescent="0.25">
      <c r="A23">
        <v>22</v>
      </c>
      <c r="B23" s="50">
        <f>Výnosy!B23/1.0271</f>
        <v>0</v>
      </c>
      <c r="C23" s="50">
        <f>Náklady!D23/1.0271</f>
        <v>0</v>
      </c>
      <c r="D23" s="50">
        <f t="shared" si="0"/>
        <v>0</v>
      </c>
    </row>
    <row r="24" spans="1:4" x14ac:dyDescent="0.25">
      <c r="A24">
        <v>23</v>
      </c>
      <c r="B24" s="50">
        <f>Výnosy!B24/1.0271</f>
        <v>0</v>
      </c>
      <c r="C24" s="50">
        <f>Náklady!D24/1.0271</f>
        <v>0</v>
      </c>
      <c r="D24" s="50">
        <f t="shared" si="0"/>
        <v>0</v>
      </c>
    </row>
    <row r="25" spans="1:4" x14ac:dyDescent="0.25">
      <c r="A25">
        <v>24</v>
      </c>
      <c r="B25" s="50">
        <f>Výnosy!B25/1.0271</f>
        <v>0</v>
      </c>
      <c r="C25" s="50">
        <f>Náklady!D25/1.0271</f>
        <v>0</v>
      </c>
      <c r="D25" s="50">
        <f t="shared" si="0"/>
        <v>0</v>
      </c>
    </row>
    <row r="26" spans="1:4" x14ac:dyDescent="0.25">
      <c r="A26">
        <v>25</v>
      </c>
      <c r="B26" s="50">
        <f>Výnosy!B26/1.0271</f>
        <v>0</v>
      </c>
      <c r="C26" s="50">
        <f>Náklady!D26/1.0271</f>
        <v>0</v>
      </c>
      <c r="D26" s="50">
        <f t="shared" si="0"/>
        <v>0</v>
      </c>
    </row>
    <row r="27" spans="1:4" x14ac:dyDescent="0.25">
      <c r="A27">
        <v>26</v>
      </c>
      <c r="B27" s="50">
        <f>Výnosy!B27/1.0271</f>
        <v>0</v>
      </c>
      <c r="C27" s="50">
        <f>Náklady!D27/1.0271</f>
        <v>0</v>
      </c>
      <c r="D27" s="50">
        <f t="shared" si="0"/>
        <v>0</v>
      </c>
    </row>
    <row r="28" spans="1:4" x14ac:dyDescent="0.25">
      <c r="A28">
        <v>27</v>
      </c>
      <c r="B28" s="50">
        <f>Výnosy!B28/1.0271</f>
        <v>0</v>
      </c>
      <c r="C28" s="50">
        <f>Náklady!D28/1.0271</f>
        <v>0</v>
      </c>
      <c r="D28" s="50">
        <f t="shared" si="0"/>
        <v>0</v>
      </c>
    </row>
    <row r="29" spans="1:4" x14ac:dyDescent="0.25">
      <c r="A29">
        <v>28</v>
      </c>
      <c r="B29" s="50">
        <f>Výnosy!B29/1.0271</f>
        <v>0</v>
      </c>
      <c r="C29" s="50">
        <f>Náklady!D29/1.0271</f>
        <v>0</v>
      </c>
      <c r="D29" s="50">
        <f t="shared" si="0"/>
        <v>0</v>
      </c>
    </row>
    <row r="30" spans="1:4" x14ac:dyDescent="0.25">
      <c r="A30">
        <v>29</v>
      </c>
      <c r="B30" s="50">
        <f>Výnosy!B30/1.0271</f>
        <v>0</v>
      </c>
      <c r="C30" s="50">
        <f>Náklady!D30/1.0271</f>
        <v>0</v>
      </c>
      <c r="D30" s="50">
        <f t="shared" si="0"/>
        <v>0</v>
      </c>
    </row>
    <row r="31" spans="1:4" x14ac:dyDescent="0.25">
      <c r="A31">
        <v>30</v>
      </c>
      <c r="B31" s="50">
        <f>Výnosy!B31/1.0271</f>
        <v>0</v>
      </c>
      <c r="C31" s="50">
        <f>Náklady!D31/1.0271</f>
        <v>0</v>
      </c>
      <c r="D31" s="50">
        <f t="shared" si="0"/>
        <v>0</v>
      </c>
    </row>
    <row r="32" spans="1:4" x14ac:dyDescent="0.25">
      <c r="A32">
        <v>31</v>
      </c>
      <c r="B32" s="50">
        <f>Výnosy!B32/1.0271</f>
        <v>0</v>
      </c>
      <c r="C32" s="50">
        <f>Náklady!D32/1.0271</f>
        <v>0</v>
      </c>
      <c r="D32" s="50">
        <f t="shared" si="0"/>
        <v>0</v>
      </c>
    </row>
    <row r="33" spans="1:4" x14ac:dyDescent="0.25">
      <c r="A33">
        <v>32</v>
      </c>
      <c r="B33" s="50">
        <f>Výnosy!B33/1.0271</f>
        <v>0</v>
      </c>
      <c r="C33" s="50">
        <f>Náklady!D33/1.0271</f>
        <v>0</v>
      </c>
      <c r="D33" s="50">
        <f t="shared" si="0"/>
        <v>0</v>
      </c>
    </row>
    <row r="34" spans="1:4" x14ac:dyDescent="0.25">
      <c r="A34">
        <v>33</v>
      </c>
      <c r="B34" s="50">
        <f>Výnosy!B34/1.0271</f>
        <v>0</v>
      </c>
      <c r="C34" s="50">
        <f>Náklady!D34/1.0271</f>
        <v>0</v>
      </c>
      <c r="D34" s="50">
        <f t="shared" si="0"/>
        <v>0</v>
      </c>
    </row>
    <row r="35" spans="1:4" x14ac:dyDescent="0.25">
      <c r="A35">
        <v>34</v>
      </c>
      <c r="B35" s="50">
        <f>Výnosy!B35/1.0271</f>
        <v>0</v>
      </c>
      <c r="C35" s="50">
        <f>Náklady!D35/1.0271</f>
        <v>0</v>
      </c>
      <c r="D35" s="50">
        <f t="shared" si="0"/>
        <v>0</v>
      </c>
    </row>
    <row r="36" spans="1:4" x14ac:dyDescent="0.25">
      <c r="A36">
        <v>35</v>
      </c>
      <c r="B36" s="50">
        <f>Výnosy!B36/1.0271</f>
        <v>0</v>
      </c>
      <c r="C36" s="50">
        <f>Náklady!D36/1.0271</f>
        <v>0</v>
      </c>
      <c r="D36" s="50">
        <f t="shared" si="0"/>
        <v>0</v>
      </c>
    </row>
    <row r="37" spans="1:4" x14ac:dyDescent="0.25">
      <c r="A37">
        <v>36</v>
      </c>
      <c r="B37" s="50">
        <f>Výnosy!B37/1.0271</f>
        <v>0</v>
      </c>
      <c r="C37" s="50">
        <f>Náklady!D37/1.0271</f>
        <v>0</v>
      </c>
      <c r="D37" s="50">
        <f t="shared" si="0"/>
        <v>0</v>
      </c>
    </row>
    <row r="38" spans="1:4" x14ac:dyDescent="0.25">
      <c r="A38">
        <v>37</v>
      </c>
      <c r="B38" s="50">
        <f>Výnosy!B38/1.0271</f>
        <v>0</v>
      </c>
      <c r="C38" s="50">
        <f>Náklady!D38/1.0271</f>
        <v>0</v>
      </c>
      <c r="D38" s="50">
        <f t="shared" si="0"/>
        <v>0</v>
      </c>
    </row>
    <row r="39" spans="1:4" x14ac:dyDescent="0.25">
      <c r="A39">
        <v>38</v>
      </c>
      <c r="B39" s="50">
        <f>Výnosy!B39/1.0271</f>
        <v>0</v>
      </c>
      <c r="C39" s="50">
        <f>Náklady!D39/1.0271</f>
        <v>0</v>
      </c>
      <c r="D39" s="50">
        <f t="shared" si="0"/>
        <v>0</v>
      </c>
    </row>
    <row r="40" spans="1:4" x14ac:dyDescent="0.25">
      <c r="A40">
        <v>39</v>
      </c>
      <c r="B40" s="50">
        <f>Výnosy!B40/1.0271</f>
        <v>0</v>
      </c>
      <c r="C40" s="50">
        <f>Náklady!D40/1.0271</f>
        <v>0</v>
      </c>
      <c r="D40" s="50">
        <f t="shared" si="0"/>
        <v>0</v>
      </c>
    </row>
    <row r="41" spans="1:4" x14ac:dyDescent="0.25">
      <c r="A41">
        <v>40</v>
      </c>
      <c r="B41" s="50">
        <f>Výnosy!B41/1.0271</f>
        <v>0</v>
      </c>
      <c r="C41" s="50">
        <f>Náklady!D41/1.0271</f>
        <v>0</v>
      </c>
      <c r="D41" s="50">
        <f t="shared" si="0"/>
        <v>0</v>
      </c>
    </row>
  </sheetData>
  <sheetProtection algorithmName="SHA-512" hashValue="hPWTF3FYsUtjg2zb08Puq5w7yTrlhT2gavr7Fl3SnVALm/fDLeLqhIrUddcl0o+46bG5aif955QYB5OQ338KSw==" saltValue="o6RHBER3Lhy3RLCgzETe3A==" spinCount="100000" sheet="1" objects="1" scenarios="1"/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O23" sqref="O23"/>
    </sheetView>
  </sheetViews>
  <sheetFormatPr defaultRowHeight="15" x14ac:dyDescent="0.25"/>
  <cols>
    <col min="1" max="1" width="45.28515625" customWidth="1"/>
    <col min="2" max="2" width="15.140625" style="3" customWidth="1"/>
  </cols>
  <sheetData>
    <row r="1" spans="1:2" x14ac:dyDescent="0.25">
      <c r="A1" s="46" t="s">
        <v>27</v>
      </c>
      <c r="B1" s="47" t="s">
        <v>34</v>
      </c>
    </row>
    <row r="2" spans="1:2" x14ac:dyDescent="0.25">
      <c r="A2" t="s">
        <v>55</v>
      </c>
      <c r="B2" s="56">
        <f>SUM(CASHFLOW!B2:B41)</f>
        <v>0</v>
      </c>
    </row>
    <row r="3" spans="1:2" x14ac:dyDescent="0.25">
      <c r="A3" t="s">
        <v>56</v>
      </c>
      <c r="B3" s="56">
        <f>SUM(CASHFLOW!C2:C41)</f>
        <v>0</v>
      </c>
    </row>
    <row r="4" spans="1:2" x14ac:dyDescent="0.25">
      <c r="A4" t="s">
        <v>57</v>
      </c>
      <c r="B4" s="56">
        <f>B2-B3</f>
        <v>0</v>
      </c>
    </row>
    <row r="5" spans="1:2" x14ac:dyDescent="0.25">
      <c r="A5" t="s">
        <v>42</v>
      </c>
      <c r="B5" s="56">
        <f>Projekt!B6</f>
        <v>0</v>
      </c>
    </row>
    <row r="6" spans="1:2" x14ac:dyDescent="0.25">
      <c r="A6" s="5"/>
      <c r="B6" s="4"/>
    </row>
  </sheetData>
  <sheetProtection algorithmName="SHA-512" hashValue="zPr36R33LEIV+5yMUPxBlFu1QTBSq6z0YhOD9yKkOh/6rP0pLf6DPDllanHQMYNhXFIL3PCrdJ71dQLcoBsPBw==" saltValue="qGFucAqI1PDWuzMZbIP3LA==" spinCount="100000" sheet="1" objects="1" scenarios="1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9A0A-F3BC-438F-9A29-6D16D2B2D395}">
  <dimension ref="A1:D23"/>
  <sheetViews>
    <sheetView workbookViewId="0">
      <selection activeCell="A28" sqref="A28"/>
    </sheetView>
  </sheetViews>
  <sheetFormatPr defaultRowHeight="15" x14ac:dyDescent="0.25"/>
  <cols>
    <col min="1" max="1" width="119.85546875" bestFit="1" customWidth="1"/>
  </cols>
  <sheetData>
    <row r="1" spans="1:4" x14ac:dyDescent="0.25">
      <c r="A1" s="16" t="s">
        <v>12</v>
      </c>
    </row>
    <row r="2" spans="1:4" ht="30" x14ac:dyDescent="0.25">
      <c r="A2" s="17" t="s">
        <v>15</v>
      </c>
    </row>
    <row r="6" spans="1:4" ht="15.75" x14ac:dyDescent="0.25">
      <c r="A6" s="11" t="s">
        <v>13</v>
      </c>
    </row>
    <row r="7" spans="1:4" ht="30" x14ac:dyDescent="0.25">
      <c r="A7" s="17" t="s">
        <v>14</v>
      </c>
    </row>
    <row r="8" spans="1:4" x14ac:dyDescent="0.25">
      <c r="A8" t="s">
        <v>33</v>
      </c>
      <c r="B8" s="6"/>
      <c r="C8" s="7"/>
      <c r="D8" s="8"/>
    </row>
    <row r="11" spans="1:4" x14ac:dyDescent="0.25">
      <c r="A11" s="51" t="s">
        <v>35</v>
      </c>
      <c r="B11" s="6"/>
      <c r="C11" s="7"/>
      <c r="D11" s="8"/>
    </row>
    <row r="12" spans="1:4" x14ac:dyDescent="0.25">
      <c r="A12" s="53" t="s">
        <v>36</v>
      </c>
    </row>
    <row r="13" spans="1:4" x14ac:dyDescent="0.25">
      <c r="A13" s="52" t="s">
        <v>37</v>
      </c>
    </row>
    <row r="14" spans="1:4" x14ac:dyDescent="0.25">
      <c r="A14" s="68" t="s">
        <v>38</v>
      </c>
    </row>
    <row r="17" spans="1:1" x14ac:dyDescent="0.25">
      <c r="A17" s="70" t="s">
        <v>40</v>
      </c>
    </row>
    <row r="18" spans="1:1" x14ac:dyDescent="0.25">
      <c r="A18" s="69" t="s">
        <v>41</v>
      </c>
    </row>
    <row r="19" spans="1:1" x14ac:dyDescent="0.25">
      <c r="A19" t="s">
        <v>39</v>
      </c>
    </row>
    <row r="22" spans="1:1" x14ac:dyDescent="0.25">
      <c r="A22" s="73" t="s">
        <v>58</v>
      </c>
    </row>
    <row r="23" spans="1:1" x14ac:dyDescent="0.25">
      <c r="A23" s="72" t="s">
        <v>53</v>
      </c>
    </row>
  </sheetData>
  <sheetProtection algorithmName="SHA-512" hashValue="ZWKLMeO7MkbMHLEQK7i1uKI/yt6lSzm88R/dHo8TXPXjmm+hKLj0sIRlurhujokIGcfdImWp1C89m++3iiy+bg==" saltValue="QNUy4HQsSO1dKqW0U198AA==" spinCount="100000" sheet="1" objects="1" scenarios="1"/>
  <hyperlinks>
    <hyperlink ref="A23" r:id="rId1" xr:uid="{E440947E-6AEF-4D6F-9C45-DB576AEA6F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Projekt</vt:lpstr>
      <vt:lpstr>Odpisy</vt:lpstr>
      <vt:lpstr>Rozpis Fixné a Var.náklady</vt:lpstr>
      <vt:lpstr>Náklady</vt:lpstr>
      <vt:lpstr>Výnosy</vt:lpstr>
      <vt:lpstr>CASHFLOW</vt:lpstr>
      <vt:lpstr>Zhrnutie</vt:lpstr>
      <vt:lpstr>Vysvetlivky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jonekovam</dc:creator>
  <cp:lastModifiedBy>Michaela Vatranova</cp:lastModifiedBy>
  <dcterms:created xsi:type="dcterms:W3CDTF">2026-07-03T12:51:48Z</dcterms:created>
  <dcterms:modified xsi:type="dcterms:W3CDTF">2026-07-13T10:45:04Z</dcterms:modified>
</cp:coreProperties>
</file>